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mc:AlternateContent xmlns:mc="http://schemas.openxmlformats.org/markup-compatibility/2006">
    <mc:Choice Requires="x15">
      <x15ac:absPath xmlns:x15ac="http://schemas.microsoft.com/office/spreadsheetml/2010/11/ac" url="N:\Contrats en cours\1 - LIFE EUCF\0. WPs\3. National Support\1. Selection of Country Expderts and National Hubs\"/>
    </mc:Choice>
  </mc:AlternateContent>
  <xr:revisionPtr revIDLastSave="14" documentId="13_ncr:1_{FF04890E-7DC3-4CEB-BB0D-9E4F713ACC34}" xr6:coauthVersionLast="47" xr6:coauthVersionMax="47" xr10:uidLastSave="{7D3E9DC9-0C66-47F0-B5EA-670F3E7DDE1A}"/>
  <bookViews>
    <workbookView xWindow="-28920" yWindow="-120" windowWidth="29040" windowHeight="15720" xr2:uid="{DF1534BA-C6F0-4297-AA8C-DF1529F06CAD}"/>
  </bookViews>
  <sheets>
    <sheet name="Overall" sheetId="1" r:id="rId1"/>
    <sheet name="Workplan Group A" sheetId="2" r:id="rId2"/>
    <sheet name="Workplan Group B" sheetId="3" r:id="rId3"/>
    <sheet name="Workplan Group C" sheetId="4" r:id="rId4"/>
    <sheet name="Workplan Group D" sheetId="5" r:id="rId5"/>
    <sheet name="Workplan Group E" sheetId="6" r:id="rId6"/>
    <sheet name="Workplan Group F"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7" l="1"/>
  <c r="F23" i="7"/>
  <c r="F22" i="7"/>
  <c r="F21" i="7"/>
  <c r="F20" i="7"/>
  <c r="F19" i="7"/>
  <c r="E14" i="7"/>
  <c r="F14" i="7" s="1"/>
  <c r="F13" i="7"/>
  <c r="F12" i="7"/>
  <c r="F11" i="7"/>
  <c r="F10" i="7"/>
  <c r="F9" i="7"/>
  <c r="F8" i="7"/>
  <c r="F7" i="7"/>
  <c r="F6" i="7"/>
  <c r="F5" i="7"/>
  <c r="F22" i="6"/>
  <c r="F21" i="6"/>
  <c r="F20" i="6"/>
  <c r="E15" i="6"/>
  <c r="F15" i="6" s="1"/>
  <c r="F14" i="6"/>
  <c r="F13" i="6"/>
  <c r="F12" i="6"/>
  <c r="F11" i="6"/>
  <c r="F10" i="6"/>
  <c r="F9" i="6"/>
  <c r="F8" i="6"/>
  <c r="F7" i="6"/>
  <c r="F6" i="6"/>
  <c r="F5" i="6"/>
  <c r="F22" i="5"/>
  <c r="F21" i="5"/>
  <c r="F20" i="5"/>
  <c r="E15" i="5"/>
  <c r="F15" i="5" s="1"/>
  <c r="F14" i="5"/>
  <c r="F13" i="5"/>
  <c r="F12" i="5"/>
  <c r="F11" i="5"/>
  <c r="F10" i="5"/>
  <c r="F9" i="5"/>
  <c r="F8" i="5"/>
  <c r="F7" i="5"/>
  <c r="F6" i="5"/>
  <c r="F5" i="5"/>
  <c r="F23" i="4"/>
  <c r="F22" i="4"/>
  <c r="F21" i="4"/>
  <c r="F20" i="4"/>
  <c r="E15" i="4"/>
  <c r="F15" i="4" s="1"/>
  <c r="F14" i="4"/>
  <c r="F13" i="4"/>
  <c r="F12" i="4"/>
  <c r="F11" i="4"/>
  <c r="F10" i="4"/>
  <c r="F9" i="4"/>
  <c r="F8" i="4"/>
  <c r="F7" i="4"/>
  <c r="F6" i="4"/>
  <c r="F5" i="4"/>
  <c r="F13" i="3"/>
  <c r="F23" i="3"/>
  <c r="F22" i="3"/>
  <c r="F21" i="3"/>
  <c r="F20" i="3"/>
  <c r="E15" i="3"/>
  <c r="F15" i="3" s="1"/>
  <c r="F14" i="3"/>
  <c r="F12" i="3"/>
  <c r="F11" i="3"/>
  <c r="F10" i="3"/>
  <c r="F9" i="3"/>
  <c r="F8" i="3"/>
  <c r="F7" i="3"/>
  <c r="F6" i="3"/>
  <c r="F5" i="3"/>
  <c r="B4" i="1"/>
  <c r="E14" i="2"/>
  <c r="F8" i="2"/>
  <c r="F9" i="2"/>
  <c r="F10" i="2"/>
  <c r="F11" i="2"/>
  <c r="F12" i="2"/>
  <c r="F13" i="2"/>
  <c r="F5" i="2"/>
  <c r="D25" i="7" l="1"/>
  <c r="D15" i="7"/>
  <c r="D24" i="4"/>
  <c r="D23" i="6"/>
  <c r="D16" i="6"/>
  <c r="D23" i="5"/>
  <c r="D16" i="5"/>
  <c r="D16" i="4"/>
  <c r="D24" i="3"/>
  <c r="D16" i="3"/>
  <c r="F23" i="2" l="1"/>
  <c r="F20" i="2"/>
  <c r="F22" i="2" l="1"/>
  <c r="F21" i="2"/>
  <c r="F19" i="2"/>
  <c r="F7" i="2"/>
  <c r="F14" i="2"/>
  <c r="F6" i="2"/>
  <c r="C9" i="1"/>
  <c r="B9" i="1"/>
  <c r="B8" i="1"/>
  <c r="C6" i="1"/>
  <c r="B6" i="1"/>
  <c r="D15" i="2" l="1"/>
  <c r="D24" i="2"/>
  <c r="D6" i="1"/>
  <c r="C5" i="1"/>
  <c r="B5" i="1"/>
  <c r="C4" i="1"/>
  <c r="C8" i="1"/>
  <c r="D8" i="1" s="1"/>
  <c r="C7" i="1"/>
  <c r="B7" i="1"/>
  <c r="D7" i="1" s="1"/>
  <c r="D5" i="1" l="1"/>
  <c r="D4" i="1"/>
  <c r="D9" i="1" l="1"/>
</calcChain>
</file>

<file path=xl/sharedStrings.xml><?xml version="1.0" encoding="utf-8"?>
<sst xmlns="http://schemas.openxmlformats.org/spreadsheetml/2006/main" count="406" uniqueCount="95">
  <si>
    <t>Countries' groups and Work Programme</t>
  </si>
  <si>
    <t>Group</t>
  </si>
  <si>
    <t>Tot days for Country Experts</t>
  </si>
  <si>
    <t>Tot days for National Hubs</t>
  </si>
  <si>
    <t>Tot</t>
  </si>
  <si>
    <t>Austria</t>
  </si>
  <si>
    <t>Belgium</t>
  </si>
  <si>
    <t>Bulgaria</t>
  </si>
  <si>
    <t>Croatia</t>
  </si>
  <si>
    <t>Cyprus</t>
  </si>
  <si>
    <t>Czechia</t>
  </si>
  <si>
    <t>Denmark</t>
  </si>
  <si>
    <t>Estonia</t>
  </si>
  <si>
    <t>Finland</t>
  </si>
  <si>
    <t>France</t>
  </si>
  <si>
    <t>Germany</t>
  </si>
  <si>
    <t>Greece</t>
  </si>
  <si>
    <t>Iceland</t>
  </si>
  <si>
    <t>Ireland</t>
  </si>
  <si>
    <t>Italy</t>
  </si>
  <si>
    <t>Latvia</t>
  </si>
  <si>
    <t>Lithuania</t>
  </si>
  <si>
    <t>Luxembourg</t>
  </si>
  <si>
    <t>Malta</t>
  </si>
  <si>
    <t>Netherlands</t>
  </si>
  <si>
    <t>Poland</t>
  </si>
  <si>
    <t>Portugal</t>
  </si>
  <si>
    <t>Romania</t>
  </si>
  <si>
    <t>Slovakia</t>
  </si>
  <si>
    <t>Slovenia</t>
  </si>
  <si>
    <t>Spain</t>
  </si>
  <si>
    <t>Sweden</t>
  </si>
  <si>
    <t>Ukraine</t>
  </si>
  <si>
    <t>A</t>
  </si>
  <si>
    <t>B</t>
  </si>
  <si>
    <t>C</t>
  </si>
  <si>
    <t>D</t>
  </si>
  <si>
    <t>E</t>
  </si>
  <si>
    <t>F</t>
  </si>
  <si>
    <t>Tasks' timeframe</t>
  </si>
  <si>
    <t>T1.3 - Evaluation and selection of benenficiaries</t>
  </si>
  <si>
    <t>T2.1 - EUCF beneficiaries onboarding</t>
  </si>
  <si>
    <t>T2.3 - EUCF  beneficiaries IC development support</t>
  </si>
  <si>
    <t>T2.4.1 - Monitoring of IC development</t>
  </si>
  <si>
    <t>T2.4.2 - IC Validation</t>
  </si>
  <si>
    <t>TF2.4.3 IC Implementation monitoring</t>
  </si>
  <si>
    <t>T3.1 - Setting up and engaging a network of country experts and national hubs</t>
  </si>
  <si>
    <t>T3.2.1 - National helpdesk</t>
  </si>
  <si>
    <t>T3.2.2 - Application phase training</t>
  </si>
  <si>
    <t>T3.3 - National launch events</t>
  </si>
  <si>
    <t>T3.4 - Monitoring of national support</t>
  </si>
  <si>
    <t>T3.3.2 - National web presence and mailing</t>
  </si>
  <si>
    <t>T5.1.1 - Database of investors and relevant stakeholders</t>
  </si>
  <si>
    <t>TF5.1.3 - IC matchaking activities with investors</t>
  </si>
  <si>
    <t>TF5.3 Pilot schemes</t>
  </si>
  <si>
    <t>Workplan Group A</t>
  </si>
  <si>
    <t>Country Expert</t>
  </si>
  <si>
    <t>WP</t>
  </si>
  <si>
    <t>Task</t>
  </si>
  <si>
    <t>Description of the action</t>
  </si>
  <si>
    <t>Unit</t>
  </si>
  <si>
    <t>Days</t>
  </si>
  <si>
    <t>Total</t>
  </si>
  <si>
    <t>WP1</t>
  </si>
  <si>
    <t>T1.3 Evaluation and selection of applicants</t>
  </si>
  <si>
    <t>Support the EUCF evaluators in the qualitative evaluation of applications, if needed</t>
  </si>
  <si>
    <t>WP2</t>
  </si>
  <si>
    <t>T2.1 - LIFE EUCF beneficiaries onboarding</t>
  </si>
  <si>
    <t>Organisation of online conference call with selected applicants and support LIFE EUCF Core Management Team in the negotiation of the Grant Agreement with selected applicants.</t>
  </si>
  <si>
    <t>T2.3 - LIFE EUCF beneficiaries IC development support</t>
  </si>
  <si>
    <t>Provide guidance to LIFE EUCF beneficiaries during the IC development phase and support the LIFE EUCF Core Management Team in the organistion of peer-to-peer exchanges and knowledge transfer within beneficiaries and participate in expert training sessions.</t>
  </si>
  <si>
    <t>Support the LIFE EUCF Core Management Team in the monitoring of IC development.</t>
  </si>
  <si>
    <t>Support the LIFE EUCF Core Management Team in the validation of IC and support the LIFE EUCF beneficiaires in addressing evaluators' comments, if any.</t>
  </si>
  <si>
    <t>Support the LIFE EUCF Core Management Team in the monitoring of IC implementation.</t>
  </si>
  <si>
    <t>WP3</t>
  </si>
  <si>
    <t>Participation in trainings for country experts</t>
  </si>
  <si>
    <t>Provide helpdesk to interested applicants in national language</t>
  </si>
  <si>
    <t>Participate in national events organised by National hubs and cover technical questions, if any, and present LIFE EUCF Calls.</t>
  </si>
  <si>
    <t>Provide timely feedback and monitoring reports</t>
  </si>
  <si>
    <t>National Hub</t>
  </si>
  <si>
    <t>T3.3.1 - National laungh events</t>
  </si>
  <si>
    <t xml:space="preserve">Organise a launch webinar per each call, including peer-to-peer session, and mobilise potential applicants </t>
  </si>
  <si>
    <t>Ensure web presence to the LIFE EUCF in th emain channels in the country. Translate and adapt press releases, dedicate emails and LIFE EUCF announcements and social media presence. Support synergies with national initiatives</t>
  </si>
  <si>
    <t>Provide timely feedabck and monitoring reports</t>
  </si>
  <si>
    <t>WP5</t>
  </si>
  <si>
    <t>Build an extensive live database of (national / regional) potential investors suitable for EUCF investment concepts.</t>
  </si>
  <si>
    <t>Support the LIFE EUCF Team in the organisation of roadshows. Support the LIFE EUCF Team in the organisation of national matchmaking events</t>
  </si>
  <si>
    <t>Workplan Group B</t>
  </si>
  <si>
    <t>Organisation of 1 training session for interested applicants on the technical aspects of the application form, also involving external experts for ad-hoc training</t>
  </si>
  <si>
    <t>Workplan Group C</t>
  </si>
  <si>
    <t>Organisation of training sessions for interested applicants on the technical aspects of the application form, also involving external experts for ad-hoc training</t>
  </si>
  <si>
    <t>Workplan Group D</t>
  </si>
  <si>
    <t>Workplan Group E</t>
  </si>
  <si>
    <t>Workplan Group F</t>
  </si>
  <si>
    <t>Carry out pilot study to assess the feasibility of replicating the EUCf model at national / regional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</si>
</sst>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10">
    <font>
      <sz val="11"/>
      <color theme="1"/>
      <name val="Calibri"/>
      <family val="2"/>
      <scheme val="minor"/>
    </font>
    <font>
      <b/>
      <sz val="16"/>
      <color theme="6"/>
      <name val="Source Sans Pro"/>
      <family val="2"/>
    </font>
    <font>
      <sz val="11"/>
      <color theme="1"/>
      <name val="Source Sans Pro"/>
      <family val="2"/>
    </font>
    <font>
      <b/>
      <sz val="11"/>
      <color theme="1"/>
      <name val="Source Sans Pro"/>
      <family val="2"/>
    </font>
    <font>
      <b/>
      <sz val="11"/>
      <color theme="6"/>
      <name val="Source Sans Pro"/>
      <family val="2"/>
    </font>
    <font>
      <sz val="11"/>
      <color theme="6"/>
      <name val="Source Sans Pro"/>
      <family val="2"/>
    </font>
    <font>
      <b/>
      <sz val="12"/>
      <color theme="0"/>
      <name val="Source Sans Pro"/>
      <family val="2"/>
    </font>
    <font>
      <b/>
      <sz val="11"/>
      <color theme="1"/>
      <name val="Calibri"/>
      <family val="2"/>
      <scheme val="minor"/>
    </font>
    <font>
      <b/>
      <sz val="14"/>
      <color theme="1"/>
      <name val="Source Sans Pro"/>
      <family val="2"/>
    </font>
    <font>
      <b/>
      <sz val="11"/>
      <name val="Calibri"/>
      <family val="2"/>
      <scheme val="minor"/>
    </font>
  </fonts>
  <fills count="7">
    <fill>
      <patternFill patternType="none"/>
    </fill>
    <fill>
      <patternFill patternType="gray125"/>
    </fill>
    <fill>
      <patternFill patternType="solid">
        <fgColor theme="9"/>
        <bgColor indexed="64"/>
      </patternFill>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9.9978637043366805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2" fillId="0" borderId="0" xfId="0" applyFont="1" applyAlignment="1">
      <alignment vertical="top" wrapText="1"/>
    </xf>
    <xf numFmtId="0" fontId="4" fillId="0" borderId="0" xfId="0" applyFont="1"/>
    <xf numFmtId="0" fontId="2" fillId="0" borderId="0" xfId="0" applyFont="1" applyAlignment="1">
      <alignment horizontal="right" vertical="top" wrapText="1"/>
    </xf>
    <xf numFmtId="0" fontId="2" fillId="0" borderId="1" xfId="0" applyFont="1" applyBorder="1" applyAlignment="1">
      <alignment vertical="top" wrapText="1"/>
    </xf>
    <xf numFmtId="0" fontId="2" fillId="0" borderId="1" xfId="0" applyFont="1" applyBorder="1"/>
    <xf numFmtId="0" fontId="5" fillId="0" borderId="1" xfId="0" applyFont="1" applyBorder="1" applyAlignment="1">
      <alignment vertical="top" wrapText="1"/>
    </xf>
    <xf numFmtId="0" fontId="2" fillId="0" borderId="2" xfId="0" applyFont="1" applyBorder="1" applyAlignment="1">
      <alignment vertical="top" wrapText="1"/>
    </xf>
    <xf numFmtId="0" fontId="3" fillId="2" borderId="1" xfId="0" applyFont="1" applyFill="1" applyBorder="1"/>
    <xf numFmtId="0" fontId="0" fillId="4" borderId="0" xfId="0" applyFill="1"/>
    <xf numFmtId="0" fontId="3" fillId="2" borderId="8" xfId="0" applyFont="1" applyFill="1" applyBorder="1"/>
    <xf numFmtId="0" fontId="3" fillId="2" borderId="9" xfId="0" applyFont="1" applyFill="1" applyBorder="1"/>
    <xf numFmtId="0" fontId="2" fillId="0" borderId="11" xfId="0" applyFont="1" applyBorder="1"/>
    <xf numFmtId="0" fontId="0" fillId="0" borderId="0" xfId="0" applyAlignment="1">
      <alignment wrapText="1"/>
    </xf>
    <xf numFmtId="0" fontId="2" fillId="0" borderId="8"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11" xfId="0" applyBorder="1" applyAlignment="1">
      <alignment vertical="center" wrapText="1"/>
    </xf>
    <xf numFmtId="0" fontId="0" fillId="0" borderId="0" xfId="0" applyAlignment="1">
      <alignment vertical="center" wrapText="1"/>
    </xf>
    <xf numFmtId="0" fontId="2" fillId="0" borderId="19"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0" fillId="0" borderId="3" xfId="0"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2" fontId="0" fillId="0" borderId="0" xfId="0" applyNumberFormat="1"/>
    <xf numFmtId="0" fontId="7" fillId="0" borderId="9" xfId="0" applyFont="1" applyBorder="1" applyAlignment="1">
      <alignment vertical="center" wrapText="1"/>
    </xf>
    <xf numFmtId="0" fontId="7" fillId="0" borderId="12" xfId="0" applyFont="1" applyBorder="1" applyAlignment="1">
      <alignment vertical="center" wrapText="1"/>
    </xf>
    <xf numFmtId="0" fontId="2" fillId="0" borderId="23" xfId="0" applyFont="1" applyBorder="1" applyAlignment="1">
      <alignment vertical="center" wrapText="1"/>
    </xf>
    <xf numFmtId="0" fontId="7" fillId="0" borderId="20" xfId="0" applyFont="1" applyBorder="1" applyAlignment="1">
      <alignment vertical="center" wrapText="1"/>
    </xf>
    <xf numFmtId="0" fontId="4" fillId="0" borderId="0" xfId="0" applyFont="1" applyAlignment="1">
      <alignment textRotation="76"/>
    </xf>
    <xf numFmtId="0" fontId="2" fillId="0" borderId="9" xfId="0" applyFont="1" applyBorder="1"/>
    <xf numFmtId="0" fontId="4" fillId="0" borderId="5" xfId="0" applyFont="1" applyBorder="1" applyAlignment="1">
      <alignment vertical="center" wrapText="1"/>
    </xf>
    <xf numFmtId="0" fontId="4" fillId="0" borderId="6" xfId="0" applyFont="1" applyBorder="1" applyAlignment="1">
      <alignment vertical="center" wrapText="1"/>
    </xf>
    <xf numFmtId="0" fontId="3" fillId="0" borderId="8" xfId="0" applyFont="1" applyBorder="1" applyAlignment="1">
      <alignment horizontal="right" vertical="top" wrapText="1"/>
    </xf>
    <xf numFmtId="0" fontId="3" fillId="0" borderId="10" xfId="0" applyFont="1" applyBorder="1" applyAlignment="1">
      <alignment horizontal="right" vertical="top" wrapText="1"/>
    </xf>
    <xf numFmtId="0" fontId="2" fillId="0" borderId="11" xfId="0" applyFont="1" applyBorder="1" applyAlignment="1">
      <alignment vertical="top" wrapText="1"/>
    </xf>
    <xf numFmtId="0" fontId="5" fillId="0" borderId="11" xfId="0" applyFont="1" applyBorder="1" applyAlignment="1">
      <alignment vertical="top" wrapText="1"/>
    </xf>
    <xf numFmtId="0" fontId="2" fillId="0" borderId="12" xfId="0" applyFont="1" applyBorder="1"/>
    <xf numFmtId="0" fontId="2" fillId="6" borderId="1" xfId="0" applyFont="1" applyFill="1" applyBorder="1"/>
    <xf numFmtId="0" fontId="2" fillId="6" borderId="9" xfId="0" applyFont="1" applyFill="1" applyBorder="1"/>
    <xf numFmtId="0" fontId="2" fillId="6" borderId="11" xfId="0" applyFont="1" applyFill="1" applyBorder="1"/>
    <xf numFmtId="0" fontId="2" fillId="6" borderId="12" xfId="0" applyFont="1" applyFill="1" applyBorder="1"/>
    <xf numFmtId="0" fontId="4" fillId="0" borderId="6" xfId="0" applyFont="1" applyBorder="1" applyAlignment="1">
      <alignment vertical="center" textRotation="76"/>
    </xf>
    <xf numFmtId="0" fontId="4" fillId="0" borderId="7" xfId="0" applyFont="1" applyBorder="1" applyAlignment="1">
      <alignment vertical="center" textRotation="76"/>
    </xf>
    <xf numFmtId="0" fontId="4" fillId="0" borderId="0" xfId="0" applyFont="1" applyAlignment="1">
      <alignment vertical="center"/>
    </xf>
    <xf numFmtId="165" fontId="4" fillId="0" borderId="6" xfId="0" applyNumberFormat="1" applyFont="1" applyBorder="1" applyAlignment="1">
      <alignment vertical="center" textRotation="76"/>
    </xf>
    <xf numFmtId="165" fontId="4" fillId="0" borderId="7" xfId="0" applyNumberFormat="1" applyFont="1" applyBorder="1" applyAlignment="1">
      <alignment vertical="center" textRotation="76"/>
    </xf>
    <xf numFmtId="0" fontId="2" fillId="0" borderId="8" xfId="0" applyFont="1" applyBorder="1" applyAlignment="1">
      <alignment wrapText="1"/>
    </xf>
    <xf numFmtId="0" fontId="2" fillId="0" borderId="1" xfId="0" applyFont="1" applyBorder="1" applyAlignment="1">
      <alignment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2" fillId="5" borderId="17" xfId="0" applyFont="1" applyFill="1" applyBorder="1" applyAlignment="1">
      <alignment horizontal="center"/>
    </xf>
    <xf numFmtId="0" fontId="2" fillId="5" borderId="16" xfId="0" applyFont="1" applyFill="1" applyBorder="1" applyAlignment="1">
      <alignment horizontal="center"/>
    </xf>
    <xf numFmtId="0" fontId="7" fillId="5" borderId="16" xfId="0" applyFont="1" applyFill="1" applyBorder="1" applyAlignment="1">
      <alignment horizontal="right"/>
    </xf>
    <xf numFmtId="0" fontId="7" fillId="5" borderId="18" xfId="0" applyFont="1" applyFill="1" applyBorder="1" applyAlignment="1">
      <alignment horizontal="right"/>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8" fillId="4" borderId="13" xfId="0" applyFont="1" applyFill="1" applyBorder="1" applyAlignment="1">
      <alignment horizontal="center"/>
    </xf>
    <xf numFmtId="0" fontId="8" fillId="4" borderId="14" xfId="0" applyFont="1" applyFill="1" applyBorder="1" applyAlignment="1">
      <alignment horizontal="center"/>
    </xf>
    <xf numFmtId="0" fontId="8" fillId="4" borderId="15" xfId="0" applyFont="1" applyFill="1" applyBorder="1" applyAlignment="1">
      <alignment horizontal="center"/>
    </xf>
    <xf numFmtId="0" fontId="2" fillId="0" borderId="17"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5" borderId="17" xfId="0" applyFont="1" applyFill="1" applyBorder="1" applyAlignment="1">
      <alignment vertical="center" wrapText="1"/>
    </xf>
    <xf numFmtId="0" fontId="2" fillId="5" borderId="16" xfId="0" applyFont="1" applyFill="1" applyBorder="1" applyAlignment="1">
      <alignment vertical="center" wrapText="1"/>
    </xf>
    <xf numFmtId="1" fontId="9" fillId="5" borderId="16" xfId="0" applyNumberFormat="1" applyFont="1" applyFill="1" applyBorder="1" applyAlignment="1">
      <alignment horizontal="right" vertical="center" wrapText="1"/>
    </xf>
    <xf numFmtId="1" fontId="9" fillId="5" borderId="18" xfId="0" applyNumberFormat="1" applyFont="1" applyFill="1" applyBorder="1" applyAlignment="1">
      <alignment horizontal="right" vertical="center" wrapText="1"/>
    </xf>
    <xf numFmtId="164" fontId="9" fillId="5" borderId="16" xfId="0" applyNumberFormat="1" applyFont="1" applyFill="1" applyBorder="1" applyAlignment="1">
      <alignment horizontal="right" vertical="center" wrapText="1"/>
    </xf>
    <xf numFmtId="164" fontId="9" fillId="5" borderId="18" xfId="0" applyNumberFormat="1" applyFont="1" applyFill="1" applyBorder="1" applyAlignment="1">
      <alignment horizontal="right" vertical="center" wrapText="1"/>
    </xf>
    <xf numFmtId="1" fontId="2" fillId="0" borderId="1" xfId="0" applyNumberFormat="1" applyFont="1" applyBorder="1" applyAlignment="1">
      <alignment vertical="top" wrapText="1"/>
    </xf>
    <xf numFmtId="0" fontId="2" fillId="0" borderId="8" xfId="0" applyFont="1" applyBorder="1" applyAlignment="1"/>
    <xf numFmtId="0" fontId="2" fillId="0" borderId="1" xfId="0" applyFont="1" applyBorder="1" applyAlignment="1"/>
    <xf numFmtId="0" fontId="2" fillId="0" borderId="10" xfId="0" applyFont="1" applyBorder="1" applyAlignment="1"/>
    <xf numFmtId="0" fontId="2" fillId="0" borderId="11" xfId="0" applyFont="1" applyBorder="1" applyAlignment="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EUCF">
      <a:dk1>
        <a:srgbClr val="000000"/>
      </a:dk1>
      <a:lt1>
        <a:srgbClr val="FFFFFF"/>
      </a:lt1>
      <a:dk2>
        <a:srgbClr val="F2F2F2"/>
      </a:dk2>
      <a:lt2>
        <a:srgbClr val="D8D8D8"/>
      </a:lt2>
      <a:accent1>
        <a:srgbClr val="49BED8"/>
      </a:accent1>
      <a:accent2>
        <a:srgbClr val="0092C3"/>
      </a:accent2>
      <a:accent3>
        <a:srgbClr val="0069A9"/>
      </a:accent3>
      <a:accent4>
        <a:srgbClr val="4F81BD"/>
      </a:accent4>
      <a:accent5>
        <a:srgbClr val="1F497D"/>
      </a:accent5>
      <a:accent6>
        <a:srgbClr val="C6D9F0"/>
      </a:accent6>
      <a:hlink>
        <a:srgbClr val="0069A9"/>
      </a:hlink>
      <a:folHlink>
        <a:srgbClr val="49BED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A985-C776-4936-BB26-36258026C7D4}">
  <dimension ref="A1:AX26"/>
  <sheetViews>
    <sheetView tabSelected="1" topLeftCell="A2" zoomScaleNormal="100" workbookViewId="0">
      <selection activeCell="A16" sqref="A16:D16"/>
    </sheetView>
  </sheetViews>
  <sheetFormatPr defaultColWidth="8.85546875" defaultRowHeight="14.45"/>
  <cols>
    <col min="1" max="1" width="9.42578125" style="2" customWidth="1"/>
    <col min="2" max="3" width="12.140625" style="2" customWidth="1"/>
    <col min="4" max="4" width="12.7109375" style="2" customWidth="1"/>
    <col min="5" max="50" width="5.140625" style="2" customWidth="1"/>
    <col min="51" max="16384" width="8.85546875" style="2"/>
  </cols>
  <sheetData>
    <row r="1" spans="1:50" s="1" customFormat="1" ht="21">
      <c r="A1" s="1" t="s">
        <v>0</v>
      </c>
    </row>
    <row r="2" spans="1:50" ht="15" thickBot="1"/>
    <row r="3" spans="1:50" s="4" customFormat="1" ht="63.6" customHeight="1">
      <c r="A3" s="36" t="s">
        <v>1</v>
      </c>
      <c r="B3" s="37" t="s">
        <v>2</v>
      </c>
      <c r="C3" s="37" t="s">
        <v>3</v>
      </c>
      <c r="D3" s="37" t="s">
        <v>4</v>
      </c>
      <c r="E3" s="47" t="s">
        <v>5</v>
      </c>
      <c r="F3" s="47" t="s">
        <v>6</v>
      </c>
      <c r="G3" s="47" t="s">
        <v>7</v>
      </c>
      <c r="H3" s="47" t="s">
        <v>8</v>
      </c>
      <c r="I3" s="47" t="s">
        <v>9</v>
      </c>
      <c r="J3" s="47" t="s">
        <v>10</v>
      </c>
      <c r="K3" s="47" t="s">
        <v>11</v>
      </c>
      <c r="L3" s="47" t="s">
        <v>12</v>
      </c>
      <c r="M3" s="47" t="s">
        <v>13</v>
      </c>
      <c r="N3" s="47" t="s">
        <v>14</v>
      </c>
      <c r="O3" s="47" t="s">
        <v>15</v>
      </c>
      <c r="P3" s="47" t="s">
        <v>16</v>
      </c>
      <c r="Q3" s="47" t="s">
        <v>17</v>
      </c>
      <c r="R3" s="47" t="s">
        <v>18</v>
      </c>
      <c r="S3" s="47" t="s">
        <v>19</v>
      </c>
      <c r="T3" s="47" t="s">
        <v>20</v>
      </c>
      <c r="U3" s="47" t="s">
        <v>21</v>
      </c>
      <c r="V3" s="47" t="s">
        <v>22</v>
      </c>
      <c r="W3" s="47" t="s">
        <v>23</v>
      </c>
      <c r="X3" s="47" t="s">
        <v>24</v>
      </c>
      <c r="Y3" s="47" t="s">
        <v>25</v>
      </c>
      <c r="Z3" s="47" t="s">
        <v>26</v>
      </c>
      <c r="AA3" s="47" t="s">
        <v>27</v>
      </c>
      <c r="AB3" s="47" t="s">
        <v>28</v>
      </c>
      <c r="AC3" s="47" t="s">
        <v>29</v>
      </c>
      <c r="AD3" s="47" t="s">
        <v>30</v>
      </c>
      <c r="AE3" s="47" t="s">
        <v>31</v>
      </c>
      <c r="AF3" s="48" t="s">
        <v>32</v>
      </c>
      <c r="AG3" s="34"/>
      <c r="AH3" s="34"/>
      <c r="AI3" s="34"/>
      <c r="AJ3" s="34"/>
      <c r="AK3" s="34"/>
      <c r="AL3" s="34"/>
      <c r="AM3" s="34"/>
      <c r="AN3" s="34"/>
      <c r="AO3" s="34"/>
      <c r="AP3" s="34"/>
      <c r="AQ3" s="34"/>
      <c r="AR3" s="34"/>
      <c r="AS3" s="34"/>
      <c r="AT3" s="34"/>
      <c r="AU3" s="34"/>
      <c r="AV3" s="34"/>
      <c r="AW3" s="34"/>
      <c r="AX3" s="34"/>
    </row>
    <row r="4" spans="1:50" ht="15">
      <c r="A4" s="38" t="s">
        <v>33</v>
      </c>
      <c r="B4" s="79">
        <f>4.5+26+3.5+9+40</f>
        <v>83</v>
      </c>
      <c r="C4" s="6">
        <f>12+4+3+9+10</f>
        <v>38</v>
      </c>
      <c r="D4" s="8">
        <f>B4+C4</f>
        <v>121</v>
      </c>
      <c r="E4" s="7"/>
      <c r="F4" s="7"/>
      <c r="G4" s="7"/>
      <c r="H4" s="7"/>
      <c r="I4" s="7"/>
      <c r="J4" s="7"/>
      <c r="K4" s="43"/>
      <c r="L4" s="7"/>
      <c r="M4" s="7"/>
      <c r="N4" s="7"/>
      <c r="O4" s="7"/>
      <c r="P4" s="7"/>
      <c r="Q4" s="7"/>
      <c r="R4" s="7"/>
      <c r="S4" s="7"/>
      <c r="T4" s="7"/>
      <c r="U4" s="7"/>
      <c r="V4" s="7"/>
      <c r="W4" s="7"/>
      <c r="X4" s="43"/>
      <c r="Y4" s="43"/>
      <c r="Z4" s="43"/>
      <c r="AA4" s="7"/>
      <c r="AB4" s="7"/>
      <c r="AC4" s="7"/>
      <c r="AD4" s="43"/>
      <c r="AE4" s="7"/>
      <c r="AF4" s="35"/>
    </row>
    <row r="5" spans="1:50">
      <c r="A5" s="38" t="s">
        <v>34</v>
      </c>
      <c r="B5" s="6">
        <f>3.5+22+3.5+9+5+30</f>
        <v>73</v>
      </c>
      <c r="C5" s="6">
        <f>12+4+3+9</f>
        <v>28</v>
      </c>
      <c r="D5" s="8">
        <f t="shared" ref="D5:D9" si="0">B5+C5</f>
        <v>101</v>
      </c>
      <c r="E5" s="7"/>
      <c r="F5" s="43"/>
      <c r="G5" s="43"/>
      <c r="H5" s="7"/>
      <c r="I5" s="7"/>
      <c r="J5" s="43"/>
      <c r="K5" s="7"/>
      <c r="L5" s="7"/>
      <c r="M5" s="43"/>
      <c r="N5" s="7"/>
      <c r="O5" s="43"/>
      <c r="P5" s="7"/>
      <c r="Q5" s="7"/>
      <c r="R5" s="7"/>
      <c r="S5" s="7"/>
      <c r="T5" s="43"/>
      <c r="U5" s="43"/>
      <c r="V5" s="7"/>
      <c r="W5" s="7"/>
      <c r="X5" s="7"/>
      <c r="Y5" s="7"/>
      <c r="Z5" s="7"/>
      <c r="AA5" s="7"/>
      <c r="AB5" s="43"/>
      <c r="AC5" s="43"/>
      <c r="AD5" s="7"/>
      <c r="AE5" s="43"/>
      <c r="AF5" s="35"/>
    </row>
    <row r="6" spans="1:50">
      <c r="A6" s="38" t="s">
        <v>35</v>
      </c>
      <c r="B6" s="6">
        <f>2+18+3.5+9+10+20</f>
        <v>62.5</v>
      </c>
      <c r="C6" s="6">
        <f>12+4+3+9</f>
        <v>28</v>
      </c>
      <c r="D6" s="8">
        <f t="shared" si="0"/>
        <v>90.5</v>
      </c>
      <c r="E6" s="43"/>
      <c r="F6" s="7"/>
      <c r="G6" s="7"/>
      <c r="H6" s="7"/>
      <c r="I6" s="43"/>
      <c r="J6" s="7"/>
      <c r="K6" s="7"/>
      <c r="L6" s="43"/>
      <c r="M6" s="7"/>
      <c r="N6" s="7"/>
      <c r="O6" s="7"/>
      <c r="P6" s="43"/>
      <c r="Q6" s="7"/>
      <c r="R6" s="43"/>
      <c r="S6" s="7"/>
      <c r="T6" s="7"/>
      <c r="U6" s="7"/>
      <c r="V6" s="7"/>
      <c r="W6" s="7"/>
      <c r="X6" s="7"/>
      <c r="Y6" s="7"/>
      <c r="Z6" s="7"/>
      <c r="AA6" s="43"/>
      <c r="AB6" s="7"/>
      <c r="AC6" s="7"/>
      <c r="AD6" s="7"/>
      <c r="AE6" s="7"/>
      <c r="AF6" s="44"/>
    </row>
    <row r="7" spans="1:50">
      <c r="A7" s="38" t="s">
        <v>36</v>
      </c>
      <c r="B7" s="6">
        <f>2+13+3.5+9+10+7</f>
        <v>44.5</v>
      </c>
      <c r="C7" s="9">
        <f>4+3+6</f>
        <v>13</v>
      </c>
      <c r="D7" s="8">
        <f t="shared" si="0"/>
        <v>57.5</v>
      </c>
      <c r="E7" s="7"/>
      <c r="F7" s="7"/>
      <c r="G7" s="7"/>
      <c r="H7" s="7"/>
      <c r="I7" s="7"/>
      <c r="J7" s="7"/>
      <c r="K7" s="7"/>
      <c r="L7" s="7"/>
      <c r="M7" s="7"/>
      <c r="N7" s="7"/>
      <c r="O7" s="7"/>
      <c r="P7" s="7"/>
      <c r="Q7" s="7"/>
      <c r="R7" s="7"/>
      <c r="S7" s="7"/>
      <c r="T7" s="7"/>
      <c r="U7" s="7"/>
      <c r="V7" s="7"/>
      <c r="W7" s="43"/>
      <c r="X7" s="7"/>
      <c r="Y7" s="7"/>
      <c r="Z7" s="7"/>
      <c r="AA7" s="7"/>
      <c r="AB7" s="7"/>
      <c r="AC7" s="7"/>
      <c r="AD7" s="7"/>
      <c r="AE7" s="7"/>
      <c r="AF7" s="35"/>
    </row>
    <row r="8" spans="1:50">
      <c r="A8" s="38" t="s">
        <v>37</v>
      </c>
      <c r="B8" s="6">
        <f>2+12+3.5+7+8+5</f>
        <v>37.5</v>
      </c>
      <c r="C8" s="6">
        <f>3+9</f>
        <v>12</v>
      </c>
      <c r="D8" s="8">
        <f t="shared" si="0"/>
        <v>49.5</v>
      </c>
      <c r="E8" s="7"/>
      <c r="F8" s="7"/>
      <c r="G8" s="7"/>
      <c r="H8" s="7"/>
      <c r="I8" s="7"/>
      <c r="J8" s="7"/>
      <c r="K8" s="7"/>
      <c r="L8" s="7"/>
      <c r="M8" s="7"/>
      <c r="N8" s="7"/>
      <c r="O8" s="7"/>
      <c r="P8" s="7"/>
      <c r="Q8" s="43"/>
      <c r="R8" s="7"/>
      <c r="S8" s="7"/>
      <c r="T8" s="7"/>
      <c r="U8" s="7"/>
      <c r="V8" s="43"/>
      <c r="W8" s="7"/>
      <c r="X8" s="7"/>
      <c r="Y8" s="7"/>
      <c r="Z8" s="7"/>
      <c r="AA8" s="7"/>
      <c r="AB8" s="7"/>
      <c r="AC8" s="7"/>
      <c r="AD8" s="7"/>
      <c r="AE8" s="7"/>
      <c r="AF8" s="35"/>
    </row>
    <row r="9" spans="1:50" ht="15" thickBot="1">
      <c r="A9" s="39" t="s">
        <v>38</v>
      </c>
      <c r="B9" s="40">
        <f>4.5+26+3.5+9+40</f>
        <v>83</v>
      </c>
      <c r="C9" s="40">
        <f>12+4+3+9+15+50</f>
        <v>93</v>
      </c>
      <c r="D9" s="41">
        <f t="shared" si="0"/>
        <v>176</v>
      </c>
      <c r="E9" s="14"/>
      <c r="F9" s="14"/>
      <c r="G9" s="14"/>
      <c r="H9" s="45"/>
      <c r="I9" s="14"/>
      <c r="J9" s="14"/>
      <c r="K9" s="14"/>
      <c r="L9" s="14"/>
      <c r="M9" s="14"/>
      <c r="N9" s="45"/>
      <c r="O9" s="14"/>
      <c r="P9" s="14"/>
      <c r="Q9" s="14"/>
      <c r="R9" s="14"/>
      <c r="S9" s="45"/>
      <c r="T9" s="14"/>
      <c r="U9" s="14"/>
      <c r="V9" s="14"/>
      <c r="W9" s="14"/>
      <c r="X9" s="14"/>
      <c r="Y9" s="14"/>
      <c r="Z9" s="14"/>
      <c r="AA9" s="14"/>
      <c r="AB9" s="14"/>
      <c r="AC9" s="14"/>
      <c r="AD9" s="14"/>
      <c r="AE9" s="14"/>
      <c r="AF9" s="42"/>
    </row>
    <row r="10" spans="1:50" ht="15" thickBot="1">
      <c r="A10" s="5"/>
      <c r="B10" s="3"/>
      <c r="C10" s="3"/>
      <c r="D10" s="3"/>
    </row>
    <row r="11" spans="1:50" s="49" customFormat="1" ht="72.75" customHeight="1">
      <c r="A11" s="54" t="s">
        <v>39</v>
      </c>
      <c r="B11" s="55"/>
      <c r="C11" s="55"/>
      <c r="D11" s="56"/>
      <c r="E11" s="50">
        <v>44986</v>
      </c>
      <c r="F11" s="50">
        <v>45017</v>
      </c>
      <c r="G11" s="50">
        <v>45047</v>
      </c>
      <c r="H11" s="50">
        <v>45078</v>
      </c>
      <c r="I11" s="50">
        <v>45108</v>
      </c>
      <c r="J11" s="50">
        <v>45139</v>
      </c>
      <c r="K11" s="50">
        <v>45170</v>
      </c>
      <c r="L11" s="50">
        <v>45200</v>
      </c>
      <c r="M11" s="50">
        <v>45231</v>
      </c>
      <c r="N11" s="50">
        <v>45261</v>
      </c>
      <c r="O11" s="50">
        <v>45292</v>
      </c>
      <c r="P11" s="50">
        <v>45323</v>
      </c>
      <c r="Q11" s="50">
        <v>45352</v>
      </c>
      <c r="R11" s="50">
        <v>45383</v>
      </c>
      <c r="S11" s="50">
        <v>45413</v>
      </c>
      <c r="T11" s="50">
        <v>45444</v>
      </c>
      <c r="U11" s="50">
        <v>45474</v>
      </c>
      <c r="V11" s="50">
        <v>45505</v>
      </c>
      <c r="W11" s="50">
        <v>45536</v>
      </c>
      <c r="X11" s="50">
        <v>45566</v>
      </c>
      <c r="Y11" s="50">
        <v>45597</v>
      </c>
      <c r="Z11" s="50">
        <v>45627</v>
      </c>
      <c r="AA11" s="50">
        <v>45658</v>
      </c>
      <c r="AB11" s="50">
        <v>45689</v>
      </c>
      <c r="AC11" s="50">
        <v>45717</v>
      </c>
      <c r="AD11" s="50">
        <v>45748</v>
      </c>
      <c r="AE11" s="50">
        <v>45778</v>
      </c>
      <c r="AF11" s="50">
        <v>45809</v>
      </c>
      <c r="AG11" s="50">
        <v>45839</v>
      </c>
      <c r="AH11" s="50">
        <v>45870</v>
      </c>
      <c r="AI11" s="50">
        <v>45901</v>
      </c>
      <c r="AJ11" s="50">
        <v>45931</v>
      </c>
      <c r="AK11" s="50">
        <v>45962</v>
      </c>
      <c r="AL11" s="50">
        <v>45992</v>
      </c>
      <c r="AM11" s="50">
        <v>46023</v>
      </c>
      <c r="AN11" s="50">
        <v>46054</v>
      </c>
      <c r="AO11" s="50">
        <v>46082</v>
      </c>
      <c r="AP11" s="50">
        <v>46113</v>
      </c>
      <c r="AQ11" s="50">
        <v>46143</v>
      </c>
      <c r="AR11" s="50">
        <v>46174</v>
      </c>
      <c r="AS11" s="50">
        <v>46204</v>
      </c>
      <c r="AT11" s="50">
        <v>46235</v>
      </c>
      <c r="AU11" s="50">
        <v>46266</v>
      </c>
      <c r="AV11" s="50">
        <v>46296</v>
      </c>
      <c r="AW11" s="50">
        <v>46327</v>
      </c>
      <c r="AX11" s="51">
        <v>46357</v>
      </c>
    </row>
    <row r="12" spans="1:50">
      <c r="A12" s="80" t="s">
        <v>40</v>
      </c>
      <c r="B12" s="81"/>
      <c r="C12" s="81"/>
      <c r="D12" s="81"/>
      <c r="E12" s="7"/>
      <c r="F12" s="43"/>
      <c r="G12" s="43"/>
      <c r="H12" s="43"/>
      <c r="I12" s="43"/>
      <c r="J12" s="43"/>
      <c r="K12" s="43"/>
      <c r="L12" s="43"/>
      <c r="M12" s="43"/>
      <c r="N12" s="43"/>
      <c r="O12" s="43"/>
      <c r="P12" s="43"/>
      <c r="Q12" s="43"/>
      <c r="R12" s="43"/>
      <c r="S12" s="43"/>
      <c r="T12" s="43"/>
      <c r="U12" s="43"/>
      <c r="V12" s="43"/>
      <c r="W12" s="43"/>
      <c r="X12" s="43"/>
      <c r="Y12" s="43"/>
      <c r="Z12" s="7"/>
      <c r="AA12" s="7"/>
      <c r="AB12" s="7"/>
      <c r="AC12" s="7"/>
      <c r="AD12" s="7"/>
      <c r="AE12" s="7"/>
      <c r="AF12" s="7"/>
      <c r="AG12" s="7"/>
      <c r="AH12" s="7"/>
      <c r="AI12" s="7"/>
      <c r="AJ12" s="7"/>
      <c r="AK12" s="7"/>
      <c r="AL12" s="7"/>
      <c r="AM12" s="7"/>
      <c r="AN12" s="7"/>
      <c r="AO12" s="7"/>
      <c r="AP12" s="7"/>
      <c r="AQ12" s="7"/>
      <c r="AR12" s="7"/>
      <c r="AS12" s="7"/>
      <c r="AT12" s="7"/>
      <c r="AU12" s="7"/>
      <c r="AV12" s="7"/>
      <c r="AW12" s="7"/>
      <c r="AX12" s="35"/>
    </row>
    <row r="13" spans="1:50">
      <c r="A13" s="80" t="s">
        <v>41</v>
      </c>
      <c r="B13" s="81"/>
      <c r="C13" s="81"/>
      <c r="D13" s="81"/>
      <c r="E13" s="7"/>
      <c r="F13" s="7"/>
      <c r="G13" s="7"/>
      <c r="H13" s="7"/>
      <c r="I13" s="43"/>
      <c r="J13" s="43"/>
      <c r="K13" s="43"/>
      <c r="L13" s="43"/>
      <c r="M13" s="43"/>
      <c r="N13" s="43"/>
      <c r="O13" s="43"/>
      <c r="P13" s="43"/>
      <c r="Q13" s="43"/>
      <c r="R13" s="43"/>
      <c r="S13" s="43"/>
      <c r="T13" s="43"/>
      <c r="U13" s="43"/>
      <c r="V13" s="43"/>
      <c r="W13" s="43"/>
      <c r="X13" s="43"/>
      <c r="Y13" s="43"/>
      <c r="Z13" s="7"/>
      <c r="AA13" s="7"/>
      <c r="AB13" s="7"/>
      <c r="AC13" s="7"/>
      <c r="AD13" s="7"/>
      <c r="AE13" s="7"/>
      <c r="AF13" s="7"/>
      <c r="AG13" s="7"/>
      <c r="AH13" s="7"/>
      <c r="AI13" s="7"/>
      <c r="AJ13" s="7"/>
      <c r="AK13" s="7"/>
      <c r="AL13" s="7"/>
      <c r="AM13" s="7"/>
      <c r="AN13" s="7"/>
      <c r="AO13" s="7"/>
      <c r="AP13" s="7"/>
      <c r="AQ13" s="7"/>
      <c r="AR13" s="7"/>
      <c r="AS13" s="7"/>
      <c r="AT13" s="7"/>
      <c r="AU13" s="7"/>
      <c r="AV13" s="7"/>
      <c r="AW13" s="7"/>
      <c r="AX13" s="35"/>
    </row>
    <row r="14" spans="1:50">
      <c r="A14" s="80" t="s">
        <v>42</v>
      </c>
      <c r="B14" s="81"/>
      <c r="C14" s="81"/>
      <c r="D14" s="81"/>
      <c r="E14" s="7"/>
      <c r="F14" s="7"/>
      <c r="G14" s="7"/>
      <c r="H14" s="7"/>
      <c r="I14" s="7"/>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7"/>
      <c r="AP14" s="7"/>
      <c r="AQ14" s="7"/>
      <c r="AR14" s="7"/>
      <c r="AS14" s="7"/>
      <c r="AT14" s="7"/>
      <c r="AU14" s="7"/>
      <c r="AV14" s="7"/>
      <c r="AW14" s="7"/>
      <c r="AX14" s="35"/>
    </row>
    <row r="15" spans="1:50">
      <c r="A15" s="80" t="s">
        <v>43</v>
      </c>
      <c r="B15" s="81"/>
      <c r="C15" s="81"/>
      <c r="D15" s="81"/>
      <c r="E15" s="7"/>
      <c r="F15" s="7"/>
      <c r="G15" s="7"/>
      <c r="H15" s="7"/>
      <c r="I15" s="7"/>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7"/>
      <c r="AP15" s="7"/>
      <c r="AQ15" s="7"/>
      <c r="AR15" s="7"/>
      <c r="AS15" s="7"/>
      <c r="AT15" s="7"/>
      <c r="AU15" s="7"/>
      <c r="AV15" s="7"/>
      <c r="AW15" s="7"/>
      <c r="AX15" s="35"/>
    </row>
    <row r="16" spans="1:50">
      <c r="A16" s="80" t="s">
        <v>44</v>
      </c>
      <c r="B16" s="81"/>
      <c r="C16" s="81"/>
      <c r="D16" s="81"/>
      <c r="E16" s="7"/>
      <c r="F16" s="7"/>
      <c r="G16" s="7"/>
      <c r="H16" s="7"/>
      <c r="I16" s="7"/>
      <c r="J16" s="7"/>
      <c r="K16" s="7"/>
      <c r="L16" s="7"/>
      <c r="M16" s="7"/>
      <c r="N16" s="7"/>
      <c r="O16" s="7"/>
      <c r="P16" s="7"/>
      <c r="Q16" s="7"/>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7"/>
      <c r="AR16" s="7"/>
      <c r="AS16" s="7"/>
      <c r="AT16" s="7"/>
      <c r="AU16" s="7"/>
      <c r="AV16" s="7"/>
      <c r="AW16" s="7"/>
      <c r="AX16" s="35"/>
    </row>
    <row r="17" spans="1:50">
      <c r="A17" s="80" t="s">
        <v>45</v>
      </c>
      <c r="B17" s="81"/>
      <c r="C17" s="81"/>
      <c r="D17" s="81"/>
      <c r="E17" s="7"/>
      <c r="F17" s="7"/>
      <c r="G17" s="7"/>
      <c r="H17" s="7"/>
      <c r="I17" s="7"/>
      <c r="J17" s="7"/>
      <c r="K17" s="7"/>
      <c r="L17" s="7"/>
      <c r="M17" s="7"/>
      <c r="N17" s="7"/>
      <c r="O17" s="7"/>
      <c r="P17" s="7"/>
      <c r="Q17" s="7"/>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4"/>
    </row>
    <row r="18" spans="1:50" ht="28.15" customHeight="1">
      <c r="A18" s="52" t="s">
        <v>46</v>
      </c>
      <c r="B18" s="53"/>
      <c r="C18" s="53"/>
      <c r="D18" s="5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4"/>
    </row>
    <row r="19" spans="1:50">
      <c r="A19" s="80" t="s">
        <v>47</v>
      </c>
      <c r="B19" s="81"/>
      <c r="C19" s="81"/>
      <c r="D19" s="81"/>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4"/>
    </row>
    <row r="20" spans="1:50">
      <c r="A20" s="80" t="s">
        <v>48</v>
      </c>
      <c r="B20" s="81"/>
      <c r="C20" s="81"/>
      <c r="D20" s="81"/>
      <c r="E20" s="7"/>
      <c r="F20" s="43"/>
      <c r="G20" s="43"/>
      <c r="H20" s="43"/>
      <c r="I20" s="43"/>
      <c r="J20" s="43"/>
      <c r="K20" s="43"/>
      <c r="L20" s="43"/>
      <c r="M20" s="43"/>
      <c r="N20" s="43"/>
      <c r="O20" s="43"/>
      <c r="P20" s="43"/>
      <c r="Q20" s="43"/>
      <c r="R20" s="43"/>
      <c r="S20" s="43"/>
      <c r="T20" s="43"/>
      <c r="U20" s="43"/>
      <c r="V20" s="43"/>
      <c r="W20" s="43"/>
      <c r="X20" s="43"/>
      <c r="Y20" s="43"/>
      <c r="Z20" s="7"/>
      <c r="AA20" s="7"/>
      <c r="AB20" s="7"/>
      <c r="AC20" s="7"/>
      <c r="AD20" s="7"/>
      <c r="AE20" s="7"/>
      <c r="AF20" s="7"/>
      <c r="AG20" s="7"/>
      <c r="AH20" s="7"/>
      <c r="AI20" s="7"/>
      <c r="AJ20" s="7"/>
      <c r="AK20" s="7"/>
      <c r="AL20" s="7"/>
      <c r="AM20" s="7"/>
      <c r="AN20" s="7"/>
      <c r="AO20" s="7"/>
      <c r="AP20" s="7"/>
      <c r="AQ20" s="7"/>
      <c r="AR20" s="7"/>
      <c r="AS20" s="7"/>
      <c r="AT20" s="7"/>
      <c r="AU20" s="7"/>
      <c r="AV20" s="7"/>
      <c r="AW20" s="7"/>
      <c r="AX20" s="35"/>
    </row>
    <row r="21" spans="1:50">
      <c r="A21" s="80" t="s">
        <v>49</v>
      </c>
      <c r="B21" s="81"/>
      <c r="C21" s="81"/>
      <c r="D21" s="81"/>
      <c r="E21" s="7"/>
      <c r="F21" s="43"/>
      <c r="G21" s="43"/>
      <c r="H21" s="43"/>
      <c r="I21" s="43"/>
      <c r="J21" s="43"/>
      <c r="K21" s="43"/>
      <c r="L21" s="43"/>
      <c r="M21" s="43"/>
      <c r="N21" s="43"/>
      <c r="O21" s="43"/>
      <c r="P21" s="43"/>
      <c r="Q21" s="43"/>
      <c r="R21" s="43"/>
      <c r="S21" s="43"/>
      <c r="T21" s="43"/>
      <c r="U21" s="43"/>
      <c r="V21" s="43"/>
      <c r="W21" s="43"/>
      <c r="X21" s="43"/>
      <c r="Y21" s="43"/>
      <c r="Z21" s="7"/>
      <c r="AA21" s="7"/>
      <c r="AB21" s="7"/>
      <c r="AC21" s="7"/>
      <c r="AD21" s="7"/>
      <c r="AE21" s="7"/>
      <c r="AF21" s="7"/>
      <c r="AG21" s="7"/>
      <c r="AH21" s="7"/>
      <c r="AI21" s="7"/>
      <c r="AJ21" s="7"/>
      <c r="AK21" s="7"/>
      <c r="AL21" s="7"/>
      <c r="AM21" s="7"/>
      <c r="AN21" s="7"/>
      <c r="AO21" s="7"/>
      <c r="AP21" s="7"/>
      <c r="AQ21" s="7"/>
      <c r="AR21" s="7"/>
      <c r="AS21" s="7"/>
      <c r="AT21" s="7"/>
      <c r="AU21" s="7"/>
      <c r="AV21" s="7"/>
      <c r="AW21" s="7"/>
      <c r="AX21" s="35"/>
    </row>
    <row r="22" spans="1:50">
      <c r="A22" s="80" t="s">
        <v>50</v>
      </c>
      <c r="B22" s="81"/>
      <c r="C22" s="81"/>
      <c r="D22" s="81"/>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4"/>
    </row>
    <row r="23" spans="1:50">
      <c r="A23" s="80" t="s">
        <v>51</v>
      </c>
      <c r="B23" s="81"/>
      <c r="C23" s="81"/>
      <c r="D23" s="81"/>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4"/>
    </row>
    <row r="24" spans="1:50" ht="27.6" customHeight="1">
      <c r="A24" s="52" t="s">
        <v>52</v>
      </c>
      <c r="B24" s="53"/>
      <c r="C24" s="53"/>
      <c r="D24" s="5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4"/>
    </row>
    <row r="25" spans="1:50">
      <c r="A25" s="80" t="s">
        <v>53</v>
      </c>
      <c r="B25" s="81"/>
      <c r="C25" s="81"/>
      <c r="D25" s="81"/>
      <c r="E25" s="7"/>
      <c r="F25" s="7"/>
      <c r="G25" s="7"/>
      <c r="H25" s="7"/>
      <c r="I25" s="7"/>
      <c r="J25" s="7"/>
      <c r="K25" s="7"/>
      <c r="L25" s="7"/>
      <c r="M25" s="7"/>
      <c r="N25" s="7"/>
      <c r="O25" s="7"/>
      <c r="P25" s="7"/>
      <c r="Q25" s="7"/>
      <c r="R25" s="7"/>
      <c r="S25" s="7"/>
      <c r="T25" s="7"/>
      <c r="U25" s="7"/>
      <c r="V25" s="7"/>
      <c r="W25" s="7"/>
      <c r="X25" s="7"/>
      <c r="Y25" s="7"/>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4"/>
    </row>
    <row r="26" spans="1:50" ht="15" thickBot="1">
      <c r="A26" s="82" t="s">
        <v>54</v>
      </c>
      <c r="B26" s="83"/>
      <c r="C26" s="83"/>
      <c r="D26" s="83"/>
      <c r="E26" s="14"/>
      <c r="F26" s="14"/>
      <c r="G26" s="14"/>
      <c r="H26" s="14"/>
      <c r="I26" s="14"/>
      <c r="J26" s="14"/>
      <c r="K26" s="14"/>
      <c r="L26" s="14"/>
      <c r="M26" s="14"/>
      <c r="N26" s="14"/>
      <c r="O26" s="14"/>
      <c r="P26" s="14"/>
      <c r="Q26" s="14"/>
      <c r="R26" s="14"/>
      <c r="S26" s="14"/>
      <c r="T26" s="14"/>
      <c r="U26" s="14"/>
      <c r="V26" s="14"/>
      <c r="W26" s="14"/>
      <c r="X26" s="14"/>
      <c r="Y26" s="14"/>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6"/>
    </row>
  </sheetData>
  <mergeCells count="16">
    <mergeCell ref="A11:D11"/>
    <mergeCell ref="A12:D12"/>
    <mergeCell ref="A13:D13"/>
    <mergeCell ref="A14:D14"/>
    <mergeCell ref="A15:D15"/>
    <mergeCell ref="A16:D16"/>
    <mergeCell ref="A17:D17"/>
    <mergeCell ref="A18:D18"/>
    <mergeCell ref="A19:D19"/>
    <mergeCell ref="A25:D25"/>
    <mergeCell ref="A26:D26"/>
    <mergeCell ref="A20:D20"/>
    <mergeCell ref="A21:D21"/>
    <mergeCell ref="A22:D22"/>
    <mergeCell ref="A23:D23"/>
    <mergeCell ref="A24:D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CFE0-A326-42C0-900F-28FF8FE02755}">
  <sheetPr>
    <pageSetUpPr fitToPage="1"/>
  </sheetPr>
  <dimension ref="A1:F27"/>
  <sheetViews>
    <sheetView topLeftCell="A14" workbookViewId="0">
      <selection activeCell="F23" sqref="F23"/>
    </sheetView>
  </sheetViews>
  <sheetFormatPr defaultRowHeight="14.45"/>
  <cols>
    <col min="1" max="1" width="7" style="2" customWidth="1"/>
    <col min="2" max="2" width="47.85546875" style="2" customWidth="1"/>
    <col min="3" max="3" width="70.140625" style="2" customWidth="1"/>
    <col min="4" max="6" width="6.85546875" customWidth="1"/>
  </cols>
  <sheetData>
    <row r="1" spans="1:6" ht="18">
      <c r="A1" s="61" t="s">
        <v>55</v>
      </c>
      <c r="B1" s="62"/>
      <c r="C1" s="62"/>
      <c r="D1" s="62"/>
      <c r="E1" s="62"/>
      <c r="F1" s="63"/>
    </row>
    <row r="2" spans="1:6" s="11" customFormat="1" ht="9.6" customHeight="1" thickBot="1">
      <c r="A2" s="67"/>
      <c r="B2" s="68"/>
      <c r="C2" s="68"/>
      <c r="D2" s="68"/>
      <c r="E2" s="68"/>
      <c r="F2" s="69"/>
    </row>
    <row r="3" spans="1:6" ht="15.6">
      <c r="A3" s="64" t="s">
        <v>56</v>
      </c>
      <c r="B3" s="65"/>
      <c r="C3" s="65"/>
      <c r="D3" s="65"/>
      <c r="E3" s="65"/>
      <c r="F3" s="66"/>
    </row>
    <row r="4" spans="1:6" ht="15.6" customHeight="1">
      <c r="A4" s="12" t="s">
        <v>57</v>
      </c>
      <c r="B4" s="10" t="s">
        <v>58</v>
      </c>
      <c r="C4" s="10" t="s">
        <v>59</v>
      </c>
      <c r="D4" s="10" t="s">
        <v>60</v>
      </c>
      <c r="E4" s="10" t="s">
        <v>61</v>
      </c>
      <c r="F4" s="13" t="s">
        <v>62</v>
      </c>
    </row>
    <row r="5" spans="1:6" s="15" customFormat="1" ht="28.9">
      <c r="A5" s="16" t="s">
        <v>63</v>
      </c>
      <c r="B5" s="17" t="s">
        <v>64</v>
      </c>
      <c r="C5" s="17" t="s">
        <v>65</v>
      </c>
      <c r="D5" s="18">
        <v>1</v>
      </c>
      <c r="E5" s="18">
        <v>4.5</v>
      </c>
      <c r="F5" s="30">
        <f>E5*D5</f>
        <v>4.5</v>
      </c>
    </row>
    <row r="6" spans="1:6" s="15" customFormat="1" ht="43.15">
      <c r="A6" s="16" t="s">
        <v>66</v>
      </c>
      <c r="B6" s="17" t="s">
        <v>67</v>
      </c>
      <c r="C6" s="17" t="s">
        <v>68</v>
      </c>
      <c r="D6" s="18">
        <v>3</v>
      </c>
      <c r="E6" s="18">
        <v>0.5</v>
      </c>
      <c r="F6" s="30">
        <f>E6*D6</f>
        <v>1.5</v>
      </c>
    </row>
    <row r="7" spans="1:6" s="15" customFormat="1" ht="57.6">
      <c r="A7" s="16" t="s">
        <v>66</v>
      </c>
      <c r="B7" s="17" t="s">
        <v>69</v>
      </c>
      <c r="C7" s="17" t="s">
        <v>70</v>
      </c>
      <c r="D7" s="18">
        <v>1</v>
      </c>
      <c r="E7" s="18">
        <v>5.5</v>
      </c>
      <c r="F7" s="30">
        <f t="shared" ref="F7:F14" si="0">E7*D7</f>
        <v>5.5</v>
      </c>
    </row>
    <row r="8" spans="1:6" s="15" customFormat="1" ht="28.9">
      <c r="A8" s="16" t="s">
        <v>66</v>
      </c>
      <c r="B8" s="17" t="s">
        <v>43</v>
      </c>
      <c r="C8" s="17" t="s">
        <v>71</v>
      </c>
      <c r="D8" s="18">
        <v>3</v>
      </c>
      <c r="E8" s="18">
        <v>5</v>
      </c>
      <c r="F8" s="30">
        <f t="shared" si="0"/>
        <v>15</v>
      </c>
    </row>
    <row r="9" spans="1:6" s="15" customFormat="1" ht="28.9">
      <c r="A9" s="16" t="s">
        <v>66</v>
      </c>
      <c r="B9" s="17" t="s">
        <v>44</v>
      </c>
      <c r="C9" s="17" t="s">
        <v>72</v>
      </c>
      <c r="D9" s="18">
        <v>1</v>
      </c>
      <c r="E9" s="18">
        <v>2</v>
      </c>
      <c r="F9" s="30">
        <f t="shared" si="0"/>
        <v>2</v>
      </c>
    </row>
    <row r="10" spans="1:6" s="15" customFormat="1" ht="28.9">
      <c r="A10" s="16" t="s">
        <v>66</v>
      </c>
      <c r="B10" s="17" t="s">
        <v>45</v>
      </c>
      <c r="C10" s="17" t="s">
        <v>73</v>
      </c>
      <c r="D10" s="18">
        <v>1</v>
      </c>
      <c r="E10" s="18">
        <v>2</v>
      </c>
      <c r="F10" s="30">
        <f t="shared" si="0"/>
        <v>2</v>
      </c>
    </row>
    <row r="11" spans="1:6" s="15" customFormat="1" ht="28.9">
      <c r="A11" s="16" t="s">
        <v>74</v>
      </c>
      <c r="B11" s="17" t="s">
        <v>46</v>
      </c>
      <c r="C11" s="17" t="s">
        <v>75</v>
      </c>
      <c r="D11" s="18">
        <v>1</v>
      </c>
      <c r="E11" s="18">
        <v>2.5</v>
      </c>
      <c r="F11" s="30">
        <f t="shared" si="0"/>
        <v>2.5</v>
      </c>
    </row>
    <row r="12" spans="1:6" s="15" customFormat="1">
      <c r="A12" s="16" t="s">
        <v>74</v>
      </c>
      <c r="B12" s="17" t="s">
        <v>47</v>
      </c>
      <c r="C12" s="17" t="s">
        <v>76</v>
      </c>
      <c r="D12" s="18">
        <v>1</v>
      </c>
      <c r="E12" s="18">
        <v>40</v>
      </c>
      <c r="F12" s="30">
        <f t="shared" si="0"/>
        <v>40</v>
      </c>
    </row>
    <row r="13" spans="1:6" s="15" customFormat="1" ht="28.9">
      <c r="A13" s="16" t="s">
        <v>74</v>
      </c>
      <c r="B13" s="17" t="s">
        <v>49</v>
      </c>
      <c r="C13" s="17" t="s">
        <v>77</v>
      </c>
      <c r="D13" s="18">
        <v>3</v>
      </c>
      <c r="E13" s="18">
        <v>3</v>
      </c>
      <c r="F13" s="30">
        <f t="shared" si="0"/>
        <v>9</v>
      </c>
    </row>
    <row r="14" spans="1:6" s="15" customFormat="1" ht="15" thickBot="1">
      <c r="A14" s="19" t="s">
        <v>74</v>
      </c>
      <c r="B14" s="20" t="s">
        <v>50</v>
      </c>
      <c r="C14" s="20" t="s">
        <v>78</v>
      </c>
      <c r="D14" s="21">
        <v>1</v>
      </c>
      <c r="E14" s="21">
        <f>1</f>
        <v>1</v>
      </c>
      <c r="F14" s="31">
        <f t="shared" si="0"/>
        <v>1</v>
      </c>
    </row>
    <row r="15" spans="1:6" s="15" customFormat="1" ht="15" thickBot="1">
      <c r="A15" s="73"/>
      <c r="B15" s="74"/>
      <c r="C15" s="74"/>
      <c r="D15" s="75">
        <f>SUM(F5:F14)</f>
        <v>83</v>
      </c>
      <c r="E15" s="75"/>
      <c r="F15" s="76"/>
    </row>
    <row r="16" spans="1:6" ht="6.6" customHeight="1" thickBot="1">
      <c r="A16" s="70"/>
      <c r="B16" s="71"/>
      <c r="C16" s="71"/>
      <c r="D16" s="71"/>
      <c r="E16" s="71"/>
      <c r="F16" s="72"/>
    </row>
    <row r="17" spans="1:6" ht="15.6">
      <c r="A17" s="64" t="s">
        <v>79</v>
      </c>
      <c r="B17" s="65"/>
      <c r="C17" s="65"/>
      <c r="D17" s="65"/>
      <c r="E17" s="65"/>
      <c r="F17" s="66"/>
    </row>
    <row r="18" spans="1:6">
      <c r="A18" s="12" t="s">
        <v>57</v>
      </c>
      <c r="B18" s="10" t="s">
        <v>58</v>
      </c>
      <c r="C18" s="10"/>
      <c r="D18" s="10" t="s">
        <v>60</v>
      </c>
      <c r="E18" s="10" t="s">
        <v>61</v>
      </c>
      <c r="F18" s="13" t="s">
        <v>62</v>
      </c>
    </row>
    <row r="19" spans="1:6" s="22" customFormat="1" ht="28.9">
      <c r="A19" s="16" t="s">
        <v>74</v>
      </c>
      <c r="B19" s="17" t="s">
        <v>80</v>
      </c>
      <c r="C19" s="17" t="s">
        <v>81</v>
      </c>
      <c r="D19" s="18">
        <v>3</v>
      </c>
      <c r="E19" s="18">
        <v>4</v>
      </c>
      <c r="F19" s="30">
        <f t="shared" ref="F19:F23" si="1">E19*D19</f>
        <v>12</v>
      </c>
    </row>
    <row r="20" spans="1:6" s="22" customFormat="1" ht="57.6">
      <c r="A20" s="16" t="s">
        <v>74</v>
      </c>
      <c r="B20" s="17" t="s">
        <v>51</v>
      </c>
      <c r="C20" s="17" t="s">
        <v>82</v>
      </c>
      <c r="D20" s="18">
        <v>3</v>
      </c>
      <c r="E20" s="18">
        <v>2</v>
      </c>
      <c r="F20" s="30">
        <f t="shared" si="1"/>
        <v>6</v>
      </c>
    </row>
    <row r="21" spans="1:6" s="22" customFormat="1">
      <c r="A21" s="16" t="s">
        <v>74</v>
      </c>
      <c r="B21" s="17" t="s">
        <v>50</v>
      </c>
      <c r="C21" s="17" t="s">
        <v>83</v>
      </c>
      <c r="D21" s="18">
        <v>1</v>
      </c>
      <c r="E21" s="18">
        <v>1</v>
      </c>
      <c r="F21" s="30">
        <f t="shared" si="1"/>
        <v>1</v>
      </c>
    </row>
    <row r="22" spans="1:6" s="22" customFormat="1" ht="28.9">
      <c r="A22" s="23" t="s">
        <v>84</v>
      </c>
      <c r="B22" s="24" t="s">
        <v>52</v>
      </c>
      <c r="C22" s="17" t="s">
        <v>85</v>
      </c>
      <c r="D22" s="18">
        <v>1</v>
      </c>
      <c r="E22" s="18">
        <v>9</v>
      </c>
      <c r="F22" s="30">
        <f t="shared" si="1"/>
        <v>9</v>
      </c>
    </row>
    <row r="23" spans="1:6" s="22" customFormat="1" ht="29.45" thickBot="1">
      <c r="A23" s="27" t="s">
        <v>84</v>
      </c>
      <c r="B23" s="28" t="s">
        <v>53</v>
      </c>
      <c r="C23" s="20" t="s">
        <v>86</v>
      </c>
      <c r="D23" s="21">
        <v>1</v>
      </c>
      <c r="E23" s="21">
        <v>10</v>
      </c>
      <c r="F23" s="31">
        <f t="shared" si="1"/>
        <v>10</v>
      </c>
    </row>
    <row r="24" spans="1:6" ht="15" thickBot="1">
      <c r="A24" s="57"/>
      <c r="B24" s="58"/>
      <c r="C24" s="58"/>
      <c r="D24" s="59">
        <f>SUM(F19:F23)</f>
        <v>38</v>
      </c>
      <c r="E24" s="59"/>
      <c r="F24" s="60"/>
    </row>
    <row r="27" spans="1:6">
      <c r="F27" s="29"/>
    </row>
  </sheetData>
  <mergeCells count="9">
    <mergeCell ref="A24:C24"/>
    <mergeCell ref="D24:F24"/>
    <mergeCell ref="A1:F1"/>
    <mergeCell ref="A3:F3"/>
    <mergeCell ref="A2:F2"/>
    <mergeCell ref="A17:F17"/>
    <mergeCell ref="A16:F16"/>
    <mergeCell ref="A15:C15"/>
    <mergeCell ref="D15:F15"/>
  </mergeCells>
  <pageMargins left="0.7" right="0.7" top="0.75" bottom="0.75" header="0.3" footer="0.3"/>
  <pageSetup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9CA10-C91F-4C12-ACD3-C889893EC46D}">
  <dimension ref="A1:F27"/>
  <sheetViews>
    <sheetView workbookViewId="0">
      <selection activeCell="C34" sqref="C34"/>
    </sheetView>
  </sheetViews>
  <sheetFormatPr defaultRowHeight="14.45"/>
  <cols>
    <col min="1" max="1" width="7" style="2" customWidth="1"/>
    <col min="2" max="2" width="47.85546875" style="2" customWidth="1"/>
    <col min="3" max="3" width="70.140625" style="2" customWidth="1"/>
    <col min="4" max="6" width="5.85546875" customWidth="1"/>
  </cols>
  <sheetData>
    <row r="1" spans="1:6" ht="18">
      <c r="A1" s="61" t="s">
        <v>87</v>
      </c>
      <c r="B1" s="62"/>
      <c r="C1" s="62"/>
      <c r="D1" s="62"/>
      <c r="E1" s="62"/>
      <c r="F1" s="63"/>
    </row>
    <row r="2" spans="1:6" ht="10.15" customHeight="1" thickBot="1">
      <c r="A2" s="67"/>
      <c r="B2" s="68"/>
      <c r="C2" s="68"/>
      <c r="D2" s="68"/>
      <c r="E2" s="68"/>
      <c r="F2" s="69"/>
    </row>
    <row r="3" spans="1:6" ht="15.6">
      <c r="A3" s="64" t="s">
        <v>56</v>
      </c>
      <c r="B3" s="65"/>
      <c r="C3" s="65"/>
      <c r="D3" s="65"/>
      <c r="E3" s="65"/>
      <c r="F3" s="66"/>
    </row>
    <row r="4" spans="1:6">
      <c r="A4" s="12" t="s">
        <v>57</v>
      </c>
      <c r="B4" s="10" t="s">
        <v>58</v>
      </c>
      <c r="C4" s="10" t="s">
        <v>59</v>
      </c>
      <c r="D4" s="10" t="s">
        <v>60</v>
      </c>
      <c r="E4" s="10" t="s">
        <v>61</v>
      </c>
      <c r="F4" s="13" t="s">
        <v>62</v>
      </c>
    </row>
    <row r="5" spans="1:6" ht="28.9">
      <c r="A5" s="16" t="s">
        <v>63</v>
      </c>
      <c r="B5" s="17" t="s">
        <v>64</v>
      </c>
      <c r="C5" s="17" t="s">
        <v>65</v>
      </c>
      <c r="D5" s="18">
        <v>1</v>
      </c>
      <c r="E5" s="18">
        <v>3.5</v>
      </c>
      <c r="F5" s="30">
        <f>E5*D5</f>
        <v>3.5</v>
      </c>
    </row>
    <row r="6" spans="1:6" ht="43.15">
      <c r="A6" s="16" t="s">
        <v>66</v>
      </c>
      <c r="B6" s="17" t="s">
        <v>67</v>
      </c>
      <c r="C6" s="17" t="s">
        <v>68</v>
      </c>
      <c r="D6" s="18">
        <v>3</v>
      </c>
      <c r="E6" s="18">
        <v>0.5</v>
      </c>
      <c r="F6" s="30">
        <f>E6*D6</f>
        <v>1.5</v>
      </c>
    </row>
    <row r="7" spans="1:6" ht="57.6">
      <c r="A7" s="16" t="s">
        <v>66</v>
      </c>
      <c r="B7" s="17" t="s">
        <v>69</v>
      </c>
      <c r="C7" s="17" t="s">
        <v>70</v>
      </c>
      <c r="D7" s="18">
        <v>1</v>
      </c>
      <c r="E7" s="18">
        <v>5.5</v>
      </c>
      <c r="F7" s="30">
        <f t="shared" ref="F7:F15" si="0">E7*D7</f>
        <v>5.5</v>
      </c>
    </row>
    <row r="8" spans="1:6" ht="28.9">
      <c r="A8" s="16" t="s">
        <v>66</v>
      </c>
      <c r="B8" s="17" t="s">
        <v>43</v>
      </c>
      <c r="C8" s="17" t="s">
        <v>71</v>
      </c>
      <c r="D8" s="18">
        <v>3</v>
      </c>
      <c r="E8" s="18">
        <v>4</v>
      </c>
      <c r="F8" s="30">
        <f t="shared" si="0"/>
        <v>12</v>
      </c>
    </row>
    <row r="9" spans="1:6" ht="28.9">
      <c r="A9" s="16" t="s">
        <v>66</v>
      </c>
      <c r="B9" s="17" t="s">
        <v>44</v>
      </c>
      <c r="C9" s="17" t="s">
        <v>72</v>
      </c>
      <c r="D9" s="18">
        <v>1</v>
      </c>
      <c r="E9" s="18">
        <v>1.5</v>
      </c>
      <c r="F9" s="30">
        <f t="shared" si="0"/>
        <v>1.5</v>
      </c>
    </row>
    <row r="10" spans="1:6" ht="28.9">
      <c r="A10" s="16" t="s">
        <v>66</v>
      </c>
      <c r="B10" s="17" t="s">
        <v>45</v>
      </c>
      <c r="C10" s="17" t="s">
        <v>73</v>
      </c>
      <c r="D10" s="18">
        <v>1</v>
      </c>
      <c r="E10" s="18">
        <v>1.5</v>
      </c>
      <c r="F10" s="30">
        <f t="shared" si="0"/>
        <v>1.5</v>
      </c>
    </row>
    <row r="11" spans="1:6" ht="28.9">
      <c r="A11" s="16" t="s">
        <v>74</v>
      </c>
      <c r="B11" s="17" t="s">
        <v>46</v>
      </c>
      <c r="C11" s="17" t="s">
        <v>75</v>
      </c>
      <c r="D11" s="18">
        <v>1</v>
      </c>
      <c r="E11" s="18">
        <v>2.5</v>
      </c>
      <c r="F11" s="30">
        <f t="shared" si="0"/>
        <v>2.5</v>
      </c>
    </row>
    <row r="12" spans="1:6">
      <c r="A12" s="16" t="s">
        <v>74</v>
      </c>
      <c r="B12" s="17" t="s">
        <v>47</v>
      </c>
      <c r="C12" s="17" t="s">
        <v>76</v>
      </c>
      <c r="D12" s="18">
        <v>1</v>
      </c>
      <c r="E12" s="18">
        <v>30</v>
      </c>
      <c r="F12" s="30">
        <f t="shared" si="0"/>
        <v>30</v>
      </c>
    </row>
    <row r="13" spans="1:6" ht="43.15">
      <c r="A13" s="16" t="s">
        <v>74</v>
      </c>
      <c r="B13" s="17" t="s">
        <v>48</v>
      </c>
      <c r="C13" s="17" t="s">
        <v>88</v>
      </c>
      <c r="D13" s="18">
        <v>1</v>
      </c>
      <c r="E13" s="18">
        <v>5</v>
      </c>
      <c r="F13" s="30">
        <f t="shared" si="0"/>
        <v>5</v>
      </c>
    </row>
    <row r="14" spans="1:6" ht="28.9">
      <c r="A14" s="16" t="s">
        <v>74</v>
      </c>
      <c r="B14" s="17" t="s">
        <v>49</v>
      </c>
      <c r="C14" s="17" t="s">
        <v>77</v>
      </c>
      <c r="D14" s="18">
        <v>3</v>
      </c>
      <c r="E14" s="18">
        <v>3</v>
      </c>
      <c r="F14" s="30">
        <f t="shared" si="0"/>
        <v>9</v>
      </c>
    </row>
    <row r="15" spans="1:6" ht="15" thickBot="1">
      <c r="A15" s="19" t="s">
        <v>74</v>
      </c>
      <c r="B15" s="20" t="s">
        <v>50</v>
      </c>
      <c r="C15" s="20" t="s">
        <v>78</v>
      </c>
      <c r="D15" s="21">
        <v>1</v>
      </c>
      <c r="E15" s="21">
        <f>1</f>
        <v>1</v>
      </c>
      <c r="F15" s="31">
        <f t="shared" si="0"/>
        <v>1</v>
      </c>
    </row>
    <row r="16" spans="1:6" ht="15" thickBot="1">
      <c r="A16" s="73"/>
      <c r="B16" s="74"/>
      <c r="C16" s="74"/>
      <c r="D16" s="75">
        <f>SUM(F5:F15)</f>
        <v>73</v>
      </c>
      <c r="E16" s="75"/>
      <c r="F16" s="76"/>
    </row>
    <row r="17" spans="1:6" ht="10.9" customHeight="1" thickBot="1">
      <c r="A17" s="70"/>
      <c r="B17" s="71"/>
      <c r="C17" s="71"/>
      <c r="D17" s="71"/>
      <c r="E17" s="71"/>
      <c r="F17" s="72"/>
    </row>
    <row r="18" spans="1:6" ht="15.6">
      <c r="A18" s="64" t="s">
        <v>79</v>
      </c>
      <c r="B18" s="65"/>
      <c r="C18" s="65"/>
      <c r="D18" s="65"/>
      <c r="E18" s="65"/>
      <c r="F18" s="66"/>
    </row>
    <row r="19" spans="1:6">
      <c r="A19" s="12" t="s">
        <v>57</v>
      </c>
      <c r="B19" s="10" t="s">
        <v>58</v>
      </c>
      <c r="C19" s="10"/>
      <c r="D19" s="10" t="s">
        <v>60</v>
      </c>
      <c r="E19" s="10" t="s">
        <v>61</v>
      </c>
      <c r="F19" s="13" t="s">
        <v>62</v>
      </c>
    </row>
    <row r="20" spans="1:6" ht="28.9">
      <c r="A20" s="16" t="s">
        <v>74</v>
      </c>
      <c r="B20" s="17" t="s">
        <v>80</v>
      </c>
      <c r="C20" s="17" t="s">
        <v>81</v>
      </c>
      <c r="D20" s="18">
        <v>3</v>
      </c>
      <c r="E20" s="18">
        <v>4</v>
      </c>
      <c r="F20" s="30">
        <f t="shared" ref="F20:F23" si="1">E20*D20</f>
        <v>12</v>
      </c>
    </row>
    <row r="21" spans="1:6" ht="57.6">
      <c r="A21" s="16" t="s">
        <v>74</v>
      </c>
      <c r="B21" s="17" t="s">
        <v>51</v>
      </c>
      <c r="C21" s="17" t="s">
        <v>82</v>
      </c>
      <c r="D21" s="18">
        <v>3</v>
      </c>
      <c r="E21" s="18">
        <v>2</v>
      </c>
      <c r="F21" s="30">
        <f t="shared" si="1"/>
        <v>6</v>
      </c>
    </row>
    <row r="22" spans="1:6">
      <c r="A22" s="16" t="s">
        <v>74</v>
      </c>
      <c r="B22" s="17" t="s">
        <v>50</v>
      </c>
      <c r="C22" s="17" t="s">
        <v>83</v>
      </c>
      <c r="D22" s="18">
        <v>1</v>
      </c>
      <c r="E22" s="18">
        <v>1</v>
      </c>
      <c r="F22" s="30">
        <f t="shared" si="1"/>
        <v>1</v>
      </c>
    </row>
    <row r="23" spans="1:6" ht="29.45" thickBot="1">
      <c r="A23" s="23" t="s">
        <v>84</v>
      </c>
      <c r="B23" s="24" t="s">
        <v>52</v>
      </c>
      <c r="C23" s="17" t="s">
        <v>85</v>
      </c>
      <c r="D23" s="18">
        <v>1</v>
      </c>
      <c r="E23" s="18">
        <v>9</v>
      </c>
      <c r="F23" s="30">
        <f t="shared" si="1"/>
        <v>9</v>
      </c>
    </row>
    <row r="24" spans="1:6" ht="15" thickBot="1">
      <c r="A24" s="57"/>
      <c r="B24" s="58"/>
      <c r="C24" s="58"/>
      <c r="D24" s="59">
        <f>SUM(F20:F23)</f>
        <v>28</v>
      </c>
      <c r="E24" s="59"/>
      <c r="F24" s="60"/>
    </row>
    <row r="27" spans="1:6">
      <c r="F27" s="29"/>
    </row>
  </sheetData>
  <mergeCells count="9">
    <mergeCell ref="A18:F18"/>
    <mergeCell ref="A24:C24"/>
    <mergeCell ref="D24:F24"/>
    <mergeCell ref="A1:F1"/>
    <mergeCell ref="A2:F2"/>
    <mergeCell ref="A3:F3"/>
    <mergeCell ref="A16:C16"/>
    <mergeCell ref="D16:F16"/>
    <mergeCell ref="A17:F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EA74E-4CC6-4FC2-97B4-DC10614A1BE3}">
  <dimension ref="A1:F27"/>
  <sheetViews>
    <sheetView workbookViewId="0">
      <selection activeCell="C6" sqref="C6"/>
    </sheetView>
  </sheetViews>
  <sheetFormatPr defaultRowHeight="14.45"/>
  <cols>
    <col min="1" max="1" width="7" style="2" customWidth="1"/>
    <col min="2" max="2" width="47.85546875" style="2" customWidth="1"/>
    <col min="3" max="3" width="70.140625" style="2" customWidth="1"/>
    <col min="4" max="6" width="6.28515625" customWidth="1"/>
  </cols>
  <sheetData>
    <row r="1" spans="1:6" ht="18">
      <c r="A1" s="61" t="s">
        <v>89</v>
      </c>
      <c r="B1" s="62"/>
      <c r="C1" s="62"/>
      <c r="D1" s="62"/>
      <c r="E1" s="62"/>
      <c r="F1" s="63"/>
    </row>
    <row r="2" spans="1:6" ht="12" customHeight="1" thickBot="1">
      <c r="A2" s="67"/>
      <c r="B2" s="68"/>
      <c r="C2" s="68"/>
      <c r="D2" s="68"/>
      <c r="E2" s="68"/>
      <c r="F2" s="69"/>
    </row>
    <row r="3" spans="1:6" ht="15.6">
      <c r="A3" s="64" t="s">
        <v>56</v>
      </c>
      <c r="B3" s="65"/>
      <c r="C3" s="65"/>
      <c r="D3" s="65"/>
      <c r="E3" s="65"/>
      <c r="F3" s="66"/>
    </row>
    <row r="4" spans="1:6">
      <c r="A4" s="12" t="s">
        <v>57</v>
      </c>
      <c r="B4" s="10" t="s">
        <v>58</v>
      </c>
      <c r="C4" s="10" t="s">
        <v>59</v>
      </c>
      <c r="D4" s="10" t="s">
        <v>60</v>
      </c>
      <c r="E4" s="10" t="s">
        <v>61</v>
      </c>
      <c r="F4" s="13" t="s">
        <v>62</v>
      </c>
    </row>
    <row r="5" spans="1:6" ht="28.9">
      <c r="A5" s="16" t="s">
        <v>63</v>
      </c>
      <c r="B5" s="17" t="s">
        <v>64</v>
      </c>
      <c r="C5" s="17" t="s">
        <v>65</v>
      </c>
      <c r="D5" s="18">
        <v>1</v>
      </c>
      <c r="E5" s="18">
        <v>2</v>
      </c>
      <c r="F5" s="30">
        <f>E5*D5</f>
        <v>2</v>
      </c>
    </row>
    <row r="6" spans="1:6" ht="43.15">
      <c r="A6" s="16" t="s">
        <v>66</v>
      </c>
      <c r="B6" s="17" t="s">
        <v>67</v>
      </c>
      <c r="C6" s="17" t="s">
        <v>68</v>
      </c>
      <c r="D6" s="18">
        <v>3</v>
      </c>
      <c r="E6" s="18">
        <v>0.5</v>
      </c>
      <c r="F6" s="30">
        <f>E6*D6</f>
        <v>1.5</v>
      </c>
    </row>
    <row r="7" spans="1:6" ht="57.6">
      <c r="A7" s="16" t="s">
        <v>66</v>
      </c>
      <c r="B7" s="17" t="s">
        <v>69</v>
      </c>
      <c r="C7" s="17" t="s">
        <v>70</v>
      </c>
      <c r="D7" s="18">
        <v>1</v>
      </c>
      <c r="E7" s="18">
        <v>5.5</v>
      </c>
      <c r="F7" s="30">
        <f t="shared" ref="F7:F15" si="0">E7*D7</f>
        <v>5.5</v>
      </c>
    </row>
    <row r="8" spans="1:6" ht="28.9">
      <c r="A8" s="16" t="s">
        <v>66</v>
      </c>
      <c r="B8" s="17" t="s">
        <v>43</v>
      </c>
      <c r="C8" s="17" t="s">
        <v>71</v>
      </c>
      <c r="D8" s="18">
        <v>3</v>
      </c>
      <c r="E8" s="18">
        <v>3</v>
      </c>
      <c r="F8" s="30">
        <f t="shared" si="0"/>
        <v>9</v>
      </c>
    </row>
    <row r="9" spans="1:6" ht="28.9">
      <c r="A9" s="16" t="s">
        <v>66</v>
      </c>
      <c r="B9" s="17" t="s">
        <v>44</v>
      </c>
      <c r="C9" s="17" t="s">
        <v>72</v>
      </c>
      <c r="D9" s="18">
        <v>1</v>
      </c>
      <c r="E9" s="18">
        <v>1</v>
      </c>
      <c r="F9" s="30">
        <f t="shared" si="0"/>
        <v>1</v>
      </c>
    </row>
    <row r="10" spans="1:6" ht="28.9">
      <c r="A10" s="16" t="s">
        <v>66</v>
      </c>
      <c r="B10" s="17" t="s">
        <v>45</v>
      </c>
      <c r="C10" s="17" t="s">
        <v>73</v>
      </c>
      <c r="D10" s="18">
        <v>1</v>
      </c>
      <c r="E10" s="18">
        <v>1</v>
      </c>
      <c r="F10" s="30">
        <f t="shared" si="0"/>
        <v>1</v>
      </c>
    </row>
    <row r="11" spans="1:6" ht="28.9">
      <c r="A11" s="16" t="s">
        <v>74</v>
      </c>
      <c r="B11" s="17" t="s">
        <v>46</v>
      </c>
      <c r="C11" s="17" t="s">
        <v>75</v>
      </c>
      <c r="D11" s="18">
        <v>1</v>
      </c>
      <c r="E11" s="18">
        <v>2.5</v>
      </c>
      <c r="F11" s="30">
        <f t="shared" si="0"/>
        <v>2.5</v>
      </c>
    </row>
    <row r="12" spans="1:6">
      <c r="A12" s="16" t="s">
        <v>74</v>
      </c>
      <c r="B12" s="17" t="s">
        <v>47</v>
      </c>
      <c r="C12" s="17" t="s">
        <v>76</v>
      </c>
      <c r="D12" s="18">
        <v>1</v>
      </c>
      <c r="E12" s="18">
        <v>20</v>
      </c>
      <c r="F12" s="30">
        <f t="shared" si="0"/>
        <v>20</v>
      </c>
    </row>
    <row r="13" spans="1:6" ht="43.15">
      <c r="A13" s="16" t="s">
        <v>74</v>
      </c>
      <c r="B13" s="17" t="s">
        <v>48</v>
      </c>
      <c r="C13" s="17" t="s">
        <v>90</v>
      </c>
      <c r="D13" s="18">
        <v>2</v>
      </c>
      <c r="E13" s="18">
        <v>5</v>
      </c>
      <c r="F13" s="30">
        <f t="shared" si="0"/>
        <v>10</v>
      </c>
    </row>
    <row r="14" spans="1:6" ht="28.9">
      <c r="A14" s="16" t="s">
        <v>74</v>
      </c>
      <c r="B14" s="17" t="s">
        <v>49</v>
      </c>
      <c r="C14" s="17" t="s">
        <v>77</v>
      </c>
      <c r="D14" s="18">
        <v>3</v>
      </c>
      <c r="E14" s="18">
        <v>3</v>
      </c>
      <c r="F14" s="30">
        <f t="shared" si="0"/>
        <v>9</v>
      </c>
    </row>
    <row r="15" spans="1:6" ht="15" thickBot="1">
      <c r="A15" s="19" t="s">
        <v>74</v>
      </c>
      <c r="B15" s="20" t="s">
        <v>50</v>
      </c>
      <c r="C15" s="20" t="s">
        <v>78</v>
      </c>
      <c r="D15" s="21">
        <v>1</v>
      </c>
      <c r="E15" s="21">
        <f>1</f>
        <v>1</v>
      </c>
      <c r="F15" s="31">
        <f t="shared" si="0"/>
        <v>1</v>
      </c>
    </row>
    <row r="16" spans="1:6" ht="15" thickBot="1">
      <c r="A16" s="73"/>
      <c r="B16" s="74"/>
      <c r="C16" s="74"/>
      <c r="D16" s="77">
        <f>SUM(F5:F15)</f>
        <v>62.5</v>
      </c>
      <c r="E16" s="77"/>
      <c r="F16" s="78"/>
    </row>
    <row r="17" spans="1:6" ht="10.9" customHeight="1" thickBot="1">
      <c r="A17" s="70"/>
      <c r="B17" s="71"/>
      <c r="C17" s="71"/>
      <c r="D17" s="71"/>
      <c r="E17" s="71"/>
      <c r="F17" s="72"/>
    </row>
    <row r="18" spans="1:6" ht="15.6">
      <c r="A18" s="64" t="s">
        <v>79</v>
      </c>
      <c r="B18" s="65"/>
      <c r="C18" s="65"/>
      <c r="D18" s="65"/>
      <c r="E18" s="65"/>
      <c r="F18" s="66"/>
    </row>
    <row r="19" spans="1:6">
      <c r="A19" s="12" t="s">
        <v>57</v>
      </c>
      <c r="B19" s="10" t="s">
        <v>58</v>
      </c>
      <c r="C19" s="10"/>
      <c r="D19" s="10" t="s">
        <v>60</v>
      </c>
      <c r="E19" s="10" t="s">
        <v>61</v>
      </c>
      <c r="F19" s="13" t="s">
        <v>62</v>
      </c>
    </row>
    <row r="20" spans="1:6" ht="28.9">
      <c r="A20" s="16" t="s">
        <v>74</v>
      </c>
      <c r="B20" s="17" t="s">
        <v>80</v>
      </c>
      <c r="C20" s="17" t="s">
        <v>81</v>
      </c>
      <c r="D20" s="18">
        <v>3</v>
      </c>
      <c r="E20" s="18">
        <v>4</v>
      </c>
      <c r="F20" s="30">
        <f t="shared" ref="F20:F23" si="1">E20*D20</f>
        <v>12</v>
      </c>
    </row>
    <row r="21" spans="1:6" ht="57.6">
      <c r="A21" s="16" t="s">
        <v>74</v>
      </c>
      <c r="B21" s="17" t="s">
        <v>51</v>
      </c>
      <c r="C21" s="17" t="s">
        <v>82</v>
      </c>
      <c r="D21" s="18">
        <v>3</v>
      </c>
      <c r="E21" s="18">
        <v>2</v>
      </c>
      <c r="F21" s="30">
        <f t="shared" si="1"/>
        <v>6</v>
      </c>
    </row>
    <row r="22" spans="1:6">
      <c r="A22" s="16" t="s">
        <v>74</v>
      </c>
      <c r="B22" s="17" t="s">
        <v>50</v>
      </c>
      <c r="C22" s="17" t="s">
        <v>83</v>
      </c>
      <c r="D22" s="18">
        <v>1</v>
      </c>
      <c r="E22" s="18">
        <v>1</v>
      </c>
      <c r="F22" s="30">
        <f t="shared" si="1"/>
        <v>1</v>
      </c>
    </row>
    <row r="23" spans="1:6" ht="29.45" thickBot="1">
      <c r="A23" s="23" t="s">
        <v>84</v>
      </c>
      <c r="B23" s="24" t="s">
        <v>52</v>
      </c>
      <c r="C23" s="17" t="s">
        <v>85</v>
      </c>
      <c r="D23" s="18">
        <v>1</v>
      </c>
      <c r="E23" s="18">
        <v>9</v>
      </c>
      <c r="F23" s="30">
        <f t="shared" si="1"/>
        <v>9</v>
      </c>
    </row>
    <row r="24" spans="1:6" ht="15" thickBot="1">
      <c r="A24" s="57"/>
      <c r="B24" s="58"/>
      <c r="C24" s="58"/>
      <c r="D24" s="59">
        <f>SUM(F20:F23)</f>
        <v>28</v>
      </c>
      <c r="E24" s="59"/>
      <c r="F24" s="60"/>
    </row>
    <row r="27" spans="1:6">
      <c r="F27" s="29"/>
    </row>
  </sheetData>
  <mergeCells count="9">
    <mergeCell ref="A18:F18"/>
    <mergeCell ref="A24:C24"/>
    <mergeCell ref="D24:F24"/>
    <mergeCell ref="A1:F1"/>
    <mergeCell ref="A2:F2"/>
    <mergeCell ref="A3:F3"/>
    <mergeCell ref="A16:C16"/>
    <mergeCell ref="D16:F16"/>
    <mergeCell ref="A17:F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E859-BEE6-494A-8ECC-171B7EABDE40}">
  <dimension ref="A1:F26"/>
  <sheetViews>
    <sheetView workbookViewId="0">
      <selection activeCell="C7" sqref="C7"/>
    </sheetView>
  </sheetViews>
  <sheetFormatPr defaultRowHeight="14.45"/>
  <cols>
    <col min="1" max="1" width="7" style="2" customWidth="1"/>
    <col min="2" max="2" width="47.85546875" style="2" customWidth="1"/>
    <col min="3" max="3" width="70.140625" style="2" customWidth="1"/>
    <col min="4" max="6" width="6.28515625" customWidth="1"/>
  </cols>
  <sheetData>
    <row r="1" spans="1:6" ht="18">
      <c r="A1" s="61" t="s">
        <v>91</v>
      </c>
      <c r="B1" s="62"/>
      <c r="C1" s="62"/>
      <c r="D1" s="62"/>
      <c r="E1" s="62"/>
      <c r="F1" s="63"/>
    </row>
    <row r="2" spans="1:6" ht="18.600000000000001" thickBot="1">
      <c r="A2" s="67"/>
      <c r="B2" s="68"/>
      <c r="C2" s="68"/>
      <c r="D2" s="68"/>
      <c r="E2" s="68"/>
      <c r="F2" s="69"/>
    </row>
    <row r="3" spans="1:6" ht="15.6">
      <c r="A3" s="64" t="s">
        <v>56</v>
      </c>
      <c r="B3" s="65"/>
      <c r="C3" s="65"/>
      <c r="D3" s="65"/>
      <c r="E3" s="65"/>
      <c r="F3" s="66"/>
    </row>
    <row r="4" spans="1:6">
      <c r="A4" s="12" t="s">
        <v>57</v>
      </c>
      <c r="B4" s="10" t="s">
        <v>58</v>
      </c>
      <c r="C4" s="10" t="s">
        <v>59</v>
      </c>
      <c r="D4" s="10" t="s">
        <v>60</v>
      </c>
      <c r="E4" s="10" t="s">
        <v>61</v>
      </c>
      <c r="F4" s="13" t="s">
        <v>62</v>
      </c>
    </row>
    <row r="5" spans="1:6" ht="28.9">
      <c r="A5" s="16" t="s">
        <v>63</v>
      </c>
      <c r="B5" s="17" t="s">
        <v>64</v>
      </c>
      <c r="C5" s="17" t="s">
        <v>65</v>
      </c>
      <c r="D5" s="18">
        <v>1</v>
      </c>
      <c r="E5" s="18">
        <v>2</v>
      </c>
      <c r="F5" s="30">
        <f>E5*D5</f>
        <v>2</v>
      </c>
    </row>
    <row r="6" spans="1:6" ht="43.15">
      <c r="A6" s="16" t="s">
        <v>66</v>
      </c>
      <c r="B6" s="17" t="s">
        <v>67</v>
      </c>
      <c r="C6" s="17" t="s">
        <v>68</v>
      </c>
      <c r="D6" s="18">
        <v>3</v>
      </c>
      <c r="E6" s="18">
        <v>0.5</v>
      </c>
      <c r="F6" s="30">
        <f>E6*D6</f>
        <v>1.5</v>
      </c>
    </row>
    <row r="7" spans="1:6" ht="57.6">
      <c r="A7" s="16" t="s">
        <v>66</v>
      </c>
      <c r="B7" s="17" t="s">
        <v>69</v>
      </c>
      <c r="C7" s="17" t="s">
        <v>70</v>
      </c>
      <c r="D7" s="18">
        <v>1</v>
      </c>
      <c r="E7" s="18">
        <v>5.5</v>
      </c>
      <c r="F7" s="30">
        <f t="shared" ref="F7:F15" si="0">E7*D7</f>
        <v>5.5</v>
      </c>
    </row>
    <row r="8" spans="1:6" ht="28.9">
      <c r="A8" s="16" t="s">
        <v>66</v>
      </c>
      <c r="B8" s="17" t="s">
        <v>43</v>
      </c>
      <c r="C8" s="17" t="s">
        <v>71</v>
      </c>
      <c r="D8" s="18">
        <v>1</v>
      </c>
      <c r="E8" s="18">
        <v>4</v>
      </c>
      <c r="F8" s="30">
        <f t="shared" si="0"/>
        <v>4</v>
      </c>
    </row>
    <row r="9" spans="1:6" ht="28.9">
      <c r="A9" s="16" t="s">
        <v>66</v>
      </c>
      <c r="B9" s="17" t="s">
        <v>44</v>
      </c>
      <c r="C9" s="17" t="s">
        <v>72</v>
      </c>
      <c r="D9" s="18">
        <v>1</v>
      </c>
      <c r="E9" s="18">
        <v>1</v>
      </c>
      <c r="F9" s="30">
        <f t="shared" si="0"/>
        <v>1</v>
      </c>
    </row>
    <row r="10" spans="1:6" ht="28.9">
      <c r="A10" s="16" t="s">
        <v>66</v>
      </c>
      <c r="B10" s="17" t="s">
        <v>45</v>
      </c>
      <c r="C10" s="17" t="s">
        <v>73</v>
      </c>
      <c r="D10" s="18">
        <v>1</v>
      </c>
      <c r="E10" s="18">
        <v>1</v>
      </c>
      <c r="F10" s="30">
        <f t="shared" si="0"/>
        <v>1</v>
      </c>
    </row>
    <row r="11" spans="1:6" ht="28.9">
      <c r="A11" s="16" t="s">
        <v>74</v>
      </c>
      <c r="B11" s="17" t="s">
        <v>46</v>
      </c>
      <c r="C11" s="17" t="s">
        <v>75</v>
      </c>
      <c r="D11" s="18">
        <v>1</v>
      </c>
      <c r="E11" s="18">
        <v>2.5</v>
      </c>
      <c r="F11" s="30">
        <f t="shared" si="0"/>
        <v>2.5</v>
      </c>
    </row>
    <row r="12" spans="1:6">
      <c r="A12" s="16" t="s">
        <v>74</v>
      </c>
      <c r="B12" s="17" t="s">
        <v>47</v>
      </c>
      <c r="C12" s="17" t="s">
        <v>76</v>
      </c>
      <c r="D12" s="18">
        <v>1</v>
      </c>
      <c r="E12" s="18">
        <v>7</v>
      </c>
      <c r="F12" s="30">
        <f t="shared" si="0"/>
        <v>7</v>
      </c>
    </row>
    <row r="13" spans="1:6" ht="43.15">
      <c r="A13" s="16" t="s">
        <v>74</v>
      </c>
      <c r="B13" s="17" t="s">
        <v>48</v>
      </c>
      <c r="C13" s="17" t="s">
        <v>90</v>
      </c>
      <c r="D13" s="18">
        <v>2</v>
      </c>
      <c r="E13" s="18">
        <v>5</v>
      </c>
      <c r="F13" s="30">
        <f t="shared" si="0"/>
        <v>10</v>
      </c>
    </row>
    <row r="14" spans="1:6" ht="30" customHeight="1">
      <c r="A14" s="16" t="s">
        <v>74</v>
      </c>
      <c r="B14" s="17" t="s">
        <v>49</v>
      </c>
      <c r="C14" s="17" t="s">
        <v>81</v>
      </c>
      <c r="D14" s="18">
        <v>3</v>
      </c>
      <c r="E14" s="18">
        <v>3</v>
      </c>
      <c r="F14" s="30">
        <f t="shared" si="0"/>
        <v>9</v>
      </c>
    </row>
    <row r="15" spans="1:6" ht="15" thickBot="1">
      <c r="A15" s="19" t="s">
        <v>74</v>
      </c>
      <c r="B15" s="20" t="s">
        <v>50</v>
      </c>
      <c r="C15" s="20" t="s">
        <v>78</v>
      </c>
      <c r="D15" s="21">
        <v>1</v>
      </c>
      <c r="E15" s="21">
        <f>1</f>
        <v>1</v>
      </c>
      <c r="F15" s="31">
        <f t="shared" si="0"/>
        <v>1</v>
      </c>
    </row>
    <row r="16" spans="1:6" ht="15" thickBot="1">
      <c r="A16" s="73"/>
      <c r="B16" s="74"/>
      <c r="C16" s="74"/>
      <c r="D16" s="77">
        <f>SUM(F5:F15)</f>
        <v>44.5</v>
      </c>
      <c r="E16" s="77"/>
      <c r="F16" s="78"/>
    </row>
    <row r="17" spans="1:6" ht="15" thickBot="1">
      <c r="A17" s="70"/>
      <c r="B17" s="71"/>
      <c r="C17" s="71"/>
      <c r="D17" s="71"/>
      <c r="E17" s="71"/>
      <c r="F17" s="72"/>
    </row>
    <row r="18" spans="1:6" ht="15.6">
      <c r="A18" s="64" t="s">
        <v>79</v>
      </c>
      <c r="B18" s="65"/>
      <c r="C18" s="65"/>
      <c r="D18" s="65"/>
      <c r="E18" s="65"/>
      <c r="F18" s="66"/>
    </row>
    <row r="19" spans="1:6">
      <c r="A19" s="12" t="s">
        <v>57</v>
      </c>
      <c r="B19" s="10" t="s">
        <v>58</v>
      </c>
      <c r="C19" s="10"/>
      <c r="D19" s="10" t="s">
        <v>60</v>
      </c>
      <c r="E19" s="10" t="s">
        <v>61</v>
      </c>
      <c r="F19" s="13" t="s">
        <v>62</v>
      </c>
    </row>
    <row r="20" spans="1:6" ht="57.6">
      <c r="A20" s="16" t="s">
        <v>74</v>
      </c>
      <c r="B20" s="17" t="s">
        <v>51</v>
      </c>
      <c r="C20" s="17" t="s">
        <v>82</v>
      </c>
      <c r="D20" s="18">
        <v>3</v>
      </c>
      <c r="E20" s="18">
        <v>1</v>
      </c>
      <c r="F20" s="30">
        <f t="shared" ref="F20:F22" si="1">E20*D20</f>
        <v>3</v>
      </c>
    </row>
    <row r="21" spans="1:6">
      <c r="A21" s="16" t="s">
        <v>74</v>
      </c>
      <c r="B21" s="17" t="s">
        <v>50</v>
      </c>
      <c r="C21" s="17" t="s">
        <v>83</v>
      </c>
      <c r="D21" s="18">
        <v>1</v>
      </c>
      <c r="E21" s="18">
        <v>1</v>
      </c>
      <c r="F21" s="30">
        <f t="shared" si="1"/>
        <v>1</v>
      </c>
    </row>
    <row r="22" spans="1:6" ht="29.45" thickBot="1">
      <c r="A22" s="23" t="s">
        <v>84</v>
      </c>
      <c r="B22" s="24" t="s">
        <v>52</v>
      </c>
      <c r="C22" s="17" t="s">
        <v>85</v>
      </c>
      <c r="D22" s="18">
        <v>1</v>
      </c>
      <c r="E22" s="18">
        <v>9</v>
      </c>
      <c r="F22" s="30">
        <f t="shared" si="1"/>
        <v>9</v>
      </c>
    </row>
    <row r="23" spans="1:6" ht="15" thickBot="1">
      <c r="A23" s="57"/>
      <c r="B23" s="58"/>
      <c r="C23" s="58"/>
      <c r="D23" s="59">
        <f>SUM(F20:F22)</f>
        <v>13</v>
      </c>
      <c r="E23" s="59"/>
      <c r="F23" s="60"/>
    </row>
    <row r="26" spans="1:6">
      <c r="F26" s="29"/>
    </row>
  </sheetData>
  <mergeCells count="9">
    <mergeCell ref="A18:F18"/>
    <mergeCell ref="A23:C23"/>
    <mergeCell ref="D23:F23"/>
    <mergeCell ref="A1:F1"/>
    <mergeCell ref="A2:F2"/>
    <mergeCell ref="A3:F3"/>
    <mergeCell ref="A16:C16"/>
    <mergeCell ref="D16:F16"/>
    <mergeCell ref="A17:F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671F-9357-4A42-91BD-9DB835C0D846}">
  <dimension ref="A1:F26"/>
  <sheetViews>
    <sheetView workbookViewId="0">
      <selection activeCell="A17" sqref="A17:F17"/>
    </sheetView>
  </sheetViews>
  <sheetFormatPr defaultRowHeight="14.45"/>
  <cols>
    <col min="1" max="1" width="7" style="2" customWidth="1"/>
    <col min="2" max="2" width="47.85546875" style="2" customWidth="1"/>
    <col min="3" max="3" width="70.140625" style="2" customWidth="1"/>
    <col min="4" max="6" width="6.28515625" customWidth="1"/>
  </cols>
  <sheetData>
    <row r="1" spans="1:6" ht="18">
      <c r="A1" s="61" t="s">
        <v>92</v>
      </c>
      <c r="B1" s="62"/>
      <c r="C1" s="62"/>
      <c r="D1" s="62"/>
      <c r="E1" s="62"/>
      <c r="F1" s="63"/>
    </row>
    <row r="2" spans="1:6" ht="10.9" customHeight="1" thickBot="1">
      <c r="A2" s="67"/>
      <c r="B2" s="68"/>
      <c r="C2" s="68"/>
      <c r="D2" s="68"/>
      <c r="E2" s="68"/>
      <c r="F2" s="69"/>
    </row>
    <row r="3" spans="1:6" ht="15.6">
      <c r="A3" s="64" t="s">
        <v>56</v>
      </c>
      <c r="B3" s="65"/>
      <c r="C3" s="65"/>
      <c r="D3" s="65"/>
      <c r="E3" s="65"/>
      <c r="F3" s="66"/>
    </row>
    <row r="4" spans="1:6">
      <c r="A4" s="12" t="s">
        <v>57</v>
      </c>
      <c r="B4" s="10" t="s">
        <v>58</v>
      </c>
      <c r="C4" s="10" t="s">
        <v>59</v>
      </c>
      <c r="D4" s="10" t="s">
        <v>60</v>
      </c>
      <c r="E4" s="10" t="s">
        <v>61</v>
      </c>
      <c r="F4" s="13" t="s">
        <v>62</v>
      </c>
    </row>
    <row r="5" spans="1:6" ht="28.9">
      <c r="A5" s="16" t="s">
        <v>63</v>
      </c>
      <c r="B5" s="17" t="s">
        <v>64</v>
      </c>
      <c r="C5" s="17" t="s">
        <v>65</v>
      </c>
      <c r="D5" s="18">
        <v>1</v>
      </c>
      <c r="E5" s="18">
        <v>2</v>
      </c>
      <c r="F5" s="30">
        <f>E5*D5</f>
        <v>2</v>
      </c>
    </row>
    <row r="6" spans="1:6" ht="43.15">
      <c r="A6" s="16" t="s">
        <v>66</v>
      </c>
      <c r="B6" s="17" t="s">
        <v>67</v>
      </c>
      <c r="C6" s="17" t="s">
        <v>68</v>
      </c>
      <c r="D6" s="18">
        <v>3</v>
      </c>
      <c r="E6" s="18">
        <v>0.5</v>
      </c>
      <c r="F6" s="30">
        <f>E6*D6</f>
        <v>1.5</v>
      </c>
    </row>
    <row r="7" spans="1:6" ht="57.6">
      <c r="A7" s="16" t="s">
        <v>66</v>
      </c>
      <c r="B7" s="17" t="s">
        <v>69</v>
      </c>
      <c r="C7" s="17" t="s">
        <v>70</v>
      </c>
      <c r="D7" s="18">
        <v>1</v>
      </c>
      <c r="E7" s="18">
        <v>5.5</v>
      </c>
      <c r="F7" s="30">
        <f t="shared" ref="F7:F15" si="0">E7*D7</f>
        <v>5.5</v>
      </c>
    </row>
    <row r="8" spans="1:6" ht="28.9">
      <c r="A8" s="16" t="s">
        <v>66</v>
      </c>
      <c r="B8" s="17" t="s">
        <v>43</v>
      </c>
      <c r="C8" s="17" t="s">
        <v>71</v>
      </c>
      <c r="D8" s="18">
        <v>1</v>
      </c>
      <c r="E8" s="18">
        <v>3</v>
      </c>
      <c r="F8" s="30">
        <f t="shared" si="0"/>
        <v>3</v>
      </c>
    </row>
    <row r="9" spans="1:6" ht="28.9">
      <c r="A9" s="16" t="s">
        <v>66</v>
      </c>
      <c r="B9" s="17" t="s">
        <v>44</v>
      </c>
      <c r="C9" s="17" t="s">
        <v>72</v>
      </c>
      <c r="D9" s="18">
        <v>1</v>
      </c>
      <c r="E9" s="18">
        <v>1</v>
      </c>
      <c r="F9" s="30">
        <f t="shared" si="0"/>
        <v>1</v>
      </c>
    </row>
    <row r="10" spans="1:6" ht="28.9">
      <c r="A10" s="16" t="s">
        <v>66</v>
      </c>
      <c r="B10" s="17" t="s">
        <v>45</v>
      </c>
      <c r="C10" s="17" t="s">
        <v>73</v>
      </c>
      <c r="D10" s="18">
        <v>1</v>
      </c>
      <c r="E10" s="18">
        <v>1</v>
      </c>
      <c r="F10" s="30">
        <f t="shared" si="0"/>
        <v>1</v>
      </c>
    </row>
    <row r="11" spans="1:6" ht="28.9">
      <c r="A11" s="16" t="s">
        <v>74</v>
      </c>
      <c r="B11" s="17" t="s">
        <v>46</v>
      </c>
      <c r="C11" s="17" t="s">
        <v>75</v>
      </c>
      <c r="D11" s="18">
        <v>1</v>
      </c>
      <c r="E11" s="18">
        <v>2.5</v>
      </c>
      <c r="F11" s="30">
        <f t="shared" si="0"/>
        <v>2.5</v>
      </c>
    </row>
    <row r="12" spans="1:6">
      <c r="A12" s="16" t="s">
        <v>74</v>
      </c>
      <c r="B12" s="17" t="s">
        <v>47</v>
      </c>
      <c r="C12" s="17" t="s">
        <v>76</v>
      </c>
      <c r="D12" s="18">
        <v>1</v>
      </c>
      <c r="E12" s="18">
        <v>5</v>
      </c>
      <c r="F12" s="30">
        <f t="shared" si="0"/>
        <v>5</v>
      </c>
    </row>
    <row r="13" spans="1:6" ht="43.15">
      <c r="A13" s="16" t="s">
        <v>74</v>
      </c>
      <c r="B13" s="17" t="s">
        <v>48</v>
      </c>
      <c r="C13" s="17" t="s">
        <v>90</v>
      </c>
      <c r="D13" s="18">
        <v>2</v>
      </c>
      <c r="E13" s="18">
        <v>4</v>
      </c>
      <c r="F13" s="30">
        <f t="shared" si="0"/>
        <v>8</v>
      </c>
    </row>
    <row r="14" spans="1:6" ht="30.6" customHeight="1">
      <c r="A14" s="16" t="s">
        <v>74</v>
      </c>
      <c r="B14" s="17" t="s">
        <v>49</v>
      </c>
      <c r="C14" s="17" t="s">
        <v>81</v>
      </c>
      <c r="D14" s="18">
        <v>1</v>
      </c>
      <c r="E14" s="18">
        <v>7</v>
      </c>
      <c r="F14" s="30">
        <f t="shared" si="0"/>
        <v>7</v>
      </c>
    </row>
    <row r="15" spans="1:6" ht="15" thickBot="1">
      <c r="A15" s="19" t="s">
        <v>74</v>
      </c>
      <c r="B15" s="20" t="s">
        <v>50</v>
      </c>
      <c r="C15" s="20" t="s">
        <v>78</v>
      </c>
      <c r="D15" s="21">
        <v>1</v>
      </c>
      <c r="E15" s="21">
        <f>1</f>
        <v>1</v>
      </c>
      <c r="F15" s="31">
        <f t="shared" si="0"/>
        <v>1</v>
      </c>
    </row>
    <row r="16" spans="1:6" ht="15" thickBot="1">
      <c r="A16" s="73"/>
      <c r="B16" s="74"/>
      <c r="C16" s="74"/>
      <c r="D16" s="77">
        <f>SUM(F5:F15)</f>
        <v>37.5</v>
      </c>
      <c r="E16" s="77"/>
      <c r="F16" s="78"/>
    </row>
    <row r="17" spans="1:6" ht="15" thickBot="1">
      <c r="A17" s="70"/>
      <c r="B17" s="71"/>
      <c r="C17" s="71"/>
      <c r="D17" s="71"/>
      <c r="E17" s="71"/>
      <c r="F17" s="72"/>
    </row>
    <row r="18" spans="1:6" ht="15.6">
      <c r="A18" s="64" t="s">
        <v>79</v>
      </c>
      <c r="B18" s="65"/>
      <c r="C18" s="65"/>
      <c r="D18" s="65"/>
      <c r="E18" s="65"/>
      <c r="F18" s="66"/>
    </row>
    <row r="19" spans="1:6">
      <c r="A19" s="12" t="s">
        <v>57</v>
      </c>
      <c r="B19" s="10" t="s">
        <v>58</v>
      </c>
      <c r="C19" s="10"/>
      <c r="D19" s="10" t="s">
        <v>60</v>
      </c>
      <c r="E19" s="10" t="s">
        <v>61</v>
      </c>
      <c r="F19" s="13" t="s">
        <v>62</v>
      </c>
    </row>
    <row r="20" spans="1:6" ht="57.6">
      <c r="A20" s="16" t="s">
        <v>74</v>
      </c>
      <c r="B20" s="17" t="s">
        <v>51</v>
      </c>
      <c r="C20" s="17" t="s">
        <v>82</v>
      </c>
      <c r="D20" s="18">
        <v>3</v>
      </c>
      <c r="E20" s="18">
        <v>1</v>
      </c>
      <c r="F20" s="30">
        <f t="shared" ref="F20:F22" si="1">E20*D20</f>
        <v>3</v>
      </c>
    </row>
    <row r="21" spans="1:6">
      <c r="A21" s="16" t="s">
        <v>74</v>
      </c>
      <c r="B21" s="17" t="s">
        <v>50</v>
      </c>
      <c r="C21" s="17" t="s">
        <v>83</v>
      </c>
      <c r="D21" s="18">
        <v>1</v>
      </c>
      <c r="E21" s="18">
        <v>1</v>
      </c>
      <c r="F21" s="30">
        <f t="shared" si="1"/>
        <v>1</v>
      </c>
    </row>
    <row r="22" spans="1:6" ht="29.45" thickBot="1">
      <c r="A22" s="23" t="s">
        <v>84</v>
      </c>
      <c r="B22" s="24" t="s">
        <v>52</v>
      </c>
      <c r="C22" s="17" t="s">
        <v>85</v>
      </c>
      <c r="D22" s="18">
        <v>1</v>
      </c>
      <c r="E22" s="18">
        <v>8</v>
      </c>
      <c r="F22" s="30">
        <f t="shared" si="1"/>
        <v>8</v>
      </c>
    </row>
    <row r="23" spans="1:6" ht="15" thickBot="1">
      <c r="A23" s="57"/>
      <c r="B23" s="58"/>
      <c r="C23" s="58"/>
      <c r="D23" s="59">
        <f>SUM(F20:F22)</f>
        <v>12</v>
      </c>
      <c r="E23" s="59"/>
      <c r="F23" s="60"/>
    </row>
    <row r="26" spans="1:6">
      <c r="F26" s="29"/>
    </row>
  </sheetData>
  <mergeCells count="9">
    <mergeCell ref="A18:F18"/>
    <mergeCell ref="A23:C23"/>
    <mergeCell ref="D23:F23"/>
    <mergeCell ref="A1:F1"/>
    <mergeCell ref="A2:F2"/>
    <mergeCell ref="A3:F3"/>
    <mergeCell ref="A16:C16"/>
    <mergeCell ref="D16:F16"/>
    <mergeCell ref="A17:F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9C474-2BD6-4B89-8554-D933E921B017}">
  <dimension ref="A1:F28"/>
  <sheetViews>
    <sheetView topLeftCell="A8" workbookViewId="0">
      <selection activeCell="C20" sqref="C20"/>
    </sheetView>
  </sheetViews>
  <sheetFormatPr defaultRowHeight="14.45"/>
  <cols>
    <col min="1" max="1" width="7" style="2" customWidth="1"/>
    <col min="2" max="2" width="47.85546875" style="2" customWidth="1"/>
    <col min="3" max="3" width="70.140625" style="2" customWidth="1"/>
    <col min="4" max="6" width="6.85546875" customWidth="1"/>
  </cols>
  <sheetData>
    <row r="1" spans="1:6" ht="18">
      <c r="A1" s="61" t="s">
        <v>93</v>
      </c>
      <c r="B1" s="62"/>
      <c r="C1" s="62"/>
      <c r="D1" s="62"/>
      <c r="E1" s="62"/>
      <c r="F1" s="63"/>
    </row>
    <row r="2" spans="1:6" ht="18.600000000000001" thickBot="1">
      <c r="A2" s="67"/>
      <c r="B2" s="68"/>
      <c r="C2" s="68"/>
      <c r="D2" s="68"/>
      <c r="E2" s="68"/>
      <c r="F2" s="69"/>
    </row>
    <row r="3" spans="1:6" ht="15.6">
      <c r="A3" s="64" t="s">
        <v>56</v>
      </c>
      <c r="B3" s="65"/>
      <c r="C3" s="65"/>
      <c r="D3" s="65"/>
      <c r="E3" s="65"/>
      <c r="F3" s="66"/>
    </row>
    <row r="4" spans="1:6">
      <c r="A4" s="12" t="s">
        <v>57</v>
      </c>
      <c r="B4" s="10" t="s">
        <v>58</v>
      </c>
      <c r="C4" s="10" t="s">
        <v>59</v>
      </c>
      <c r="D4" s="10" t="s">
        <v>60</v>
      </c>
      <c r="E4" s="10" t="s">
        <v>61</v>
      </c>
      <c r="F4" s="13" t="s">
        <v>62</v>
      </c>
    </row>
    <row r="5" spans="1:6" ht="28.9">
      <c r="A5" s="16" t="s">
        <v>63</v>
      </c>
      <c r="B5" s="17" t="s">
        <v>64</v>
      </c>
      <c r="C5" s="17" t="s">
        <v>65</v>
      </c>
      <c r="D5" s="18">
        <v>1</v>
      </c>
      <c r="E5" s="18">
        <v>4.5</v>
      </c>
      <c r="F5" s="30">
        <f>E5*D5</f>
        <v>4.5</v>
      </c>
    </row>
    <row r="6" spans="1:6" ht="43.15">
      <c r="A6" s="16" t="s">
        <v>66</v>
      </c>
      <c r="B6" s="17" t="s">
        <v>67</v>
      </c>
      <c r="C6" s="17" t="s">
        <v>68</v>
      </c>
      <c r="D6" s="18">
        <v>3</v>
      </c>
      <c r="E6" s="18">
        <v>0.5</v>
      </c>
      <c r="F6" s="30">
        <f>E6*D6</f>
        <v>1.5</v>
      </c>
    </row>
    <row r="7" spans="1:6" ht="57.6">
      <c r="A7" s="16" t="s">
        <v>66</v>
      </c>
      <c r="B7" s="17" t="s">
        <v>69</v>
      </c>
      <c r="C7" s="17" t="s">
        <v>70</v>
      </c>
      <c r="D7" s="18">
        <v>1</v>
      </c>
      <c r="E7" s="18">
        <v>5.5</v>
      </c>
      <c r="F7" s="30">
        <f t="shared" ref="F7:F14" si="0">E7*D7</f>
        <v>5.5</v>
      </c>
    </row>
    <row r="8" spans="1:6" ht="28.9">
      <c r="A8" s="16" t="s">
        <v>66</v>
      </c>
      <c r="B8" s="17" t="s">
        <v>43</v>
      </c>
      <c r="C8" s="17" t="s">
        <v>71</v>
      </c>
      <c r="D8" s="18">
        <v>3</v>
      </c>
      <c r="E8" s="18">
        <v>5</v>
      </c>
      <c r="F8" s="30">
        <f t="shared" si="0"/>
        <v>15</v>
      </c>
    </row>
    <row r="9" spans="1:6" ht="28.9">
      <c r="A9" s="16" t="s">
        <v>66</v>
      </c>
      <c r="B9" s="17" t="s">
        <v>44</v>
      </c>
      <c r="C9" s="17" t="s">
        <v>72</v>
      </c>
      <c r="D9" s="18">
        <v>1</v>
      </c>
      <c r="E9" s="18">
        <v>2</v>
      </c>
      <c r="F9" s="30">
        <f t="shared" si="0"/>
        <v>2</v>
      </c>
    </row>
    <row r="10" spans="1:6" ht="28.9">
      <c r="A10" s="16" t="s">
        <v>66</v>
      </c>
      <c r="B10" s="17" t="s">
        <v>45</v>
      </c>
      <c r="C10" s="17" t="s">
        <v>73</v>
      </c>
      <c r="D10" s="18">
        <v>1</v>
      </c>
      <c r="E10" s="18">
        <v>2</v>
      </c>
      <c r="F10" s="30">
        <f t="shared" si="0"/>
        <v>2</v>
      </c>
    </row>
    <row r="11" spans="1:6" ht="28.9">
      <c r="A11" s="16" t="s">
        <v>74</v>
      </c>
      <c r="B11" s="17" t="s">
        <v>46</v>
      </c>
      <c r="C11" s="17" t="s">
        <v>75</v>
      </c>
      <c r="D11" s="18">
        <v>1</v>
      </c>
      <c r="E11" s="18">
        <v>2.5</v>
      </c>
      <c r="F11" s="30">
        <f t="shared" si="0"/>
        <v>2.5</v>
      </c>
    </row>
    <row r="12" spans="1:6">
      <c r="A12" s="16" t="s">
        <v>74</v>
      </c>
      <c r="B12" s="17" t="s">
        <v>47</v>
      </c>
      <c r="C12" s="17" t="s">
        <v>76</v>
      </c>
      <c r="D12" s="18">
        <v>1</v>
      </c>
      <c r="E12" s="18">
        <v>40</v>
      </c>
      <c r="F12" s="30">
        <f t="shared" si="0"/>
        <v>40</v>
      </c>
    </row>
    <row r="13" spans="1:6" ht="28.9">
      <c r="A13" s="16" t="s">
        <v>74</v>
      </c>
      <c r="B13" s="17" t="s">
        <v>49</v>
      </c>
      <c r="C13" s="17" t="s">
        <v>77</v>
      </c>
      <c r="D13" s="18">
        <v>3</v>
      </c>
      <c r="E13" s="18">
        <v>3</v>
      </c>
      <c r="F13" s="30">
        <f t="shared" si="0"/>
        <v>9</v>
      </c>
    </row>
    <row r="14" spans="1:6" ht="15" thickBot="1">
      <c r="A14" s="19" t="s">
        <v>74</v>
      </c>
      <c r="B14" s="20" t="s">
        <v>50</v>
      </c>
      <c r="C14" s="20" t="s">
        <v>78</v>
      </c>
      <c r="D14" s="21">
        <v>1</v>
      </c>
      <c r="E14" s="21">
        <f>1</f>
        <v>1</v>
      </c>
      <c r="F14" s="31">
        <f t="shared" si="0"/>
        <v>1</v>
      </c>
    </row>
    <row r="15" spans="1:6" ht="15" thickBot="1">
      <c r="A15" s="73"/>
      <c r="B15" s="74"/>
      <c r="C15" s="74"/>
      <c r="D15" s="75">
        <f>SUM(F5:F14)</f>
        <v>83</v>
      </c>
      <c r="E15" s="75"/>
      <c r="F15" s="76"/>
    </row>
    <row r="16" spans="1:6" ht="9" customHeight="1" thickBot="1">
      <c r="A16" s="70"/>
      <c r="B16" s="71"/>
      <c r="C16" s="71"/>
      <c r="D16" s="71"/>
      <c r="E16" s="71"/>
      <c r="F16" s="72"/>
    </row>
    <row r="17" spans="1:6" ht="15.6">
      <c r="A17" s="64" t="s">
        <v>79</v>
      </c>
      <c r="B17" s="65"/>
      <c r="C17" s="65"/>
      <c r="D17" s="65"/>
      <c r="E17" s="65"/>
      <c r="F17" s="66"/>
    </row>
    <row r="18" spans="1:6">
      <c r="A18" s="12" t="s">
        <v>57</v>
      </c>
      <c r="B18" s="10" t="s">
        <v>58</v>
      </c>
      <c r="C18" s="10"/>
      <c r="D18" s="10" t="s">
        <v>60</v>
      </c>
      <c r="E18" s="10" t="s">
        <v>61</v>
      </c>
      <c r="F18" s="13" t="s">
        <v>62</v>
      </c>
    </row>
    <row r="19" spans="1:6" ht="28.9">
      <c r="A19" s="16" t="s">
        <v>74</v>
      </c>
      <c r="B19" s="17" t="s">
        <v>80</v>
      </c>
      <c r="C19" s="17" t="s">
        <v>81</v>
      </c>
      <c r="D19" s="18">
        <v>3</v>
      </c>
      <c r="E19" s="18">
        <v>4</v>
      </c>
      <c r="F19" s="30">
        <f t="shared" ref="F19:F24" si="1">E19*D19</f>
        <v>12</v>
      </c>
    </row>
    <row r="20" spans="1:6" ht="57.6">
      <c r="A20" s="16" t="s">
        <v>74</v>
      </c>
      <c r="B20" s="17" t="s">
        <v>51</v>
      </c>
      <c r="C20" s="17" t="s">
        <v>82</v>
      </c>
      <c r="D20" s="18">
        <v>3</v>
      </c>
      <c r="E20" s="18">
        <v>2</v>
      </c>
      <c r="F20" s="30">
        <f t="shared" si="1"/>
        <v>6</v>
      </c>
    </row>
    <row r="21" spans="1:6">
      <c r="A21" s="16" t="s">
        <v>74</v>
      </c>
      <c r="B21" s="17" t="s">
        <v>50</v>
      </c>
      <c r="C21" s="17" t="s">
        <v>83</v>
      </c>
      <c r="D21" s="18">
        <v>1</v>
      </c>
      <c r="E21" s="18">
        <v>1</v>
      </c>
      <c r="F21" s="30">
        <f t="shared" si="1"/>
        <v>1</v>
      </c>
    </row>
    <row r="22" spans="1:6" ht="28.9">
      <c r="A22" s="23" t="s">
        <v>84</v>
      </c>
      <c r="B22" s="24" t="s">
        <v>52</v>
      </c>
      <c r="C22" s="17" t="s">
        <v>85</v>
      </c>
      <c r="D22" s="18">
        <v>1</v>
      </c>
      <c r="E22" s="18">
        <v>9</v>
      </c>
      <c r="F22" s="30">
        <f t="shared" si="1"/>
        <v>9</v>
      </c>
    </row>
    <row r="23" spans="1:6" ht="28.9">
      <c r="A23" s="16" t="s">
        <v>84</v>
      </c>
      <c r="B23" s="17" t="s">
        <v>53</v>
      </c>
      <c r="C23" s="17" t="s">
        <v>86</v>
      </c>
      <c r="D23" s="18">
        <v>1</v>
      </c>
      <c r="E23" s="18">
        <v>15</v>
      </c>
      <c r="F23" s="30">
        <f t="shared" si="1"/>
        <v>15</v>
      </c>
    </row>
    <row r="24" spans="1:6" ht="29.45" thickBot="1">
      <c r="A24" s="32" t="s">
        <v>84</v>
      </c>
      <c r="B24" s="25" t="s">
        <v>54</v>
      </c>
      <c r="C24" s="25" t="s">
        <v>94</v>
      </c>
      <c r="D24" s="26">
        <v>1</v>
      </c>
      <c r="E24" s="26">
        <v>50</v>
      </c>
      <c r="F24" s="33">
        <f t="shared" si="1"/>
        <v>50</v>
      </c>
    </row>
    <row r="25" spans="1:6" ht="15" thickBot="1">
      <c r="A25" s="57"/>
      <c r="B25" s="58"/>
      <c r="C25" s="58"/>
      <c r="D25" s="59">
        <f>SUM(F19:F24)</f>
        <v>93</v>
      </c>
      <c r="E25" s="59"/>
      <c r="F25" s="60"/>
    </row>
    <row r="28" spans="1:6">
      <c r="F28" s="29"/>
    </row>
  </sheetData>
  <mergeCells count="9">
    <mergeCell ref="A17:F17"/>
    <mergeCell ref="A25:C25"/>
    <mergeCell ref="D25:F25"/>
    <mergeCell ref="A1:F1"/>
    <mergeCell ref="A2:F2"/>
    <mergeCell ref="A3:F3"/>
    <mergeCell ref="A15:C15"/>
    <mergeCell ref="D15:F15"/>
    <mergeCell ref="A16:F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c86910-35f5-491d-b915-b959050bd423" xsi:nil="true"/>
    <lcf76f155ced4ddcb4097134ff3c332f xmlns="ec8e63f6-dc43-47cf-a712-3e7dcd2ff7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11E1D36F17454EB8F11546268C3385" ma:contentTypeVersion="13" ma:contentTypeDescription="Crée un document." ma:contentTypeScope="" ma:versionID="ba8c1363dbbb36336eeb41fa8bc18796">
  <xsd:schema xmlns:xsd="http://www.w3.org/2001/XMLSchema" xmlns:xs="http://www.w3.org/2001/XMLSchema" xmlns:p="http://schemas.microsoft.com/office/2006/metadata/properties" xmlns:ns2="ec8e63f6-dc43-47cf-a712-3e7dcd2ff752" xmlns:ns3="b7c86910-35f5-491d-b915-b959050bd423" targetNamespace="http://schemas.microsoft.com/office/2006/metadata/properties" ma:root="true" ma:fieldsID="741493dbac4cd809adc203da921c7f80" ns2:_="" ns3:_="">
    <xsd:import namespace="ec8e63f6-dc43-47cf-a712-3e7dcd2ff752"/>
    <xsd:import namespace="b7c86910-35f5-491d-b915-b959050bd4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8e63f6-dc43-47cf-a712-3e7dcd2ff7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fc801ed7-ebd6-4100-9abd-51aea90216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c86910-35f5-491d-b915-b959050bd423"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33b4f632-ca0a-4b8b-a190-63b59113b190}" ma:internalName="TaxCatchAll" ma:showField="CatchAllData" ma:web="b7c86910-35f5-491d-b915-b959050bd4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2C3BF-B432-4C29-AD1A-AA90399C65B9}"/>
</file>

<file path=customXml/itemProps2.xml><?xml version="1.0" encoding="utf-8"?>
<ds:datastoreItem xmlns:ds="http://schemas.openxmlformats.org/officeDocument/2006/customXml" ds:itemID="{C2A845B6-BFC5-4AFB-A6AC-8F2E49339CAE}"/>
</file>

<file path=customXml/itemProps3.xml><?xml version="1.0" encoding="utf-8"?>
<ds:datastoreItem xmlns:ds="http://schemas.openxmlformats.org/officeDocument/2006/customXml" ds:itemID="{0A93D1B3-1F56-4EDD-83CD-DD33470308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mariangela</dc:creator>
  <cp:keywords/>
  <dc:description/>
  <cp:lastModifiedBy>Mariangela Luceri</cp:lastModifiedBy>
  <cp:revision/>
  <dcterms:created xsi:type="dcterms:W3CDTF">2022-12-05T17:06:09Z</dcterms:created>
  <dcterms:modified xsi:type="dcterms:W3CDTF">2022-12-21T12:51:38Z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0x0101004E11E1D36F17454EB8F11546268C3385</vt:lpwstr>
  </property>
  <property fmtid="{D5CDD505-2E9C-101B-9397-08002B2CF9AE}" pid="3" name="MediaServiceImageTags">
    <vt:lpwstr/>
  </property>
</Properties>
</file>